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1"/>
  </bookViews>
  <sheets>
    <sheet name="Сводный сметный расчет" sheetId="1" r:id="rId1"/>
    <sheet name="Локальная смета" sheetId="2" r:id="rId2"/>
  </sheets>
  <definedNames>
    <definedName name="Constr" localSheetId="1">'Локальная смета'!$A$7</definedName>
    <definedName name="FOT" localSheetId="1">'Локальная смета'!$D$19</definedName>
    <definedName name="Ind" localSheetId="1">'Локальная смета'!$H$9</definedName>
    <definedName name="Obj" localSheetId="1">'Локальная смета'!$E$12</definedName>
    <definedName name="Obosn" localSheetId="1">'Локальная смета'!#REF!</definedName>
    <definedName name="SmPr" localSheetId="1">'Локальная смета'!$D$15</definedName>
    <definedName name="_xlnm.Print_Titles" localSheetId="1">'Локальная смета'!$26:$26</definedName>
    <definedName name="_xlnm.Print_Titles" localSheetId="0">'Сводный сметный расчет'!$23:$23</definedName>
  </definedNames>
  <calcPr fullCalcOnLoad="1"/>
</workbook>
</file>

<file path=xl/sharedStrings.xml><?xml version="1.0" encoding="utf-8"?>
<sst xmlns="http://schemas.openxmlformats.org/spreadsheetml/2006/main" count="236" uniqueCount="166">
  <si>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</si>
  <si>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</si>
  <si>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</si>
  <si>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</si>
  <si>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</si>
  <si>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</si>
  <si>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</si>
  <si>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</si>
  <si>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</si>
  <si>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</si>
  <si>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</si>
  <si>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Обоснование</t>
  </si>
  <si>
    <t>З/пМех</t>
  </si>
  <si>
    <t>Т/з осн.
раб.на ед.</t>
  </si>
  <si>
    <t>Т/з мех. на ед.</t>
  </si>
  <si>
    <t>Т/з осн.
раб.
Всего</t>
  </si>
  <si>
    <t>Т/з мех.
Всего</t>
  </si>
  <si>
    <t>Эк.Маш</t>
  </si>
  <si>
    <t>СОГЛАСОВАНО:</t>
  </si>
  <si>
    <t>УТВЕРЖДАЮ:</t>
  </si>
  <si>
    <t>Стоимость единицы, руб.</t>
  </si>
  <si>
    <t>Общая стоимость, руб.</t>
  </si>
  <si>
    <t>_________________</t>
  </si>
  <si>
    <t>" _____ " ________________ 201_ г.</t>
  </si>
  <si>
    <t>"____" ______________201_ г.</t>
  </si>
  <si>
    <t xml:space="preserve">                           Раздел 1. Демонтажные работы</t>
  </si>
  <si>
    <t>ТЕРм03-05-001-01</t>
  </si>
  <si>
    <t>1 лифт</t>
  </si>
  <si>
    <r>
      <t>Лифт пассажирский со скоростью движения кабины до 1 м/с грузоподъемностью 400 кг, количество остановок 9, высота шахты 29 м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(18491 руб.): 80%*0,85 от ФОТ
СП (13052 руб.): 60%*0,8 от ФОТ</t>
    </r>
  </si>
  <si>
    <t>ТЕРм03-05-001-04</t>
  </si>
  <si>
    <t>1 остановка</t>
  </si>
  <si>
    <r>
      <t>За каждую остановку, более или менее указанных в характеристике лифта, добавлять или уменьшать для лифтов грузоподъемностью до 400, 500 кг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(-973 руб.): 80%*0,85 от ФОТ
СП (-687 руб.): 60%*0,8 от ФОТ</t>
    </r>
  </si>
  <si>
    <t>ТЕРм03-05-001-06</t>
  </si>
  <si>
    <t>1 м</t>
  </si>
  <si>
    <r>
      <t>За каждый метр высоты шахты, более или менее указанных в характеристике лифта, добавлять или уменьшать для лифтов грузоподъемность до 400, 500 кг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(-507 руб.): 80%*0,85 от ФОТ
СП (-358 руб.): 60%*0,8 от ФОТ</t>
    </r>
  </si>
  <si>
    <r>
      <t>-12</t>
    </r>
    <r>
      <rPr>
        <i/>
        <sz val="6"/>
        <rFont val="Times New Roman"/>
        <family val="1"/>
      </rPr>
      <t xml:space="preserve">
-3*4</t>
    </r>
  </si>
  <si>
    <t>Итого прямые затраты по разделу в ценах 2001г.</t>
  </si>
  <si>
    <t>Итого прямые затраты по разделу с учетом коэффициентов к итогам</t>
  </si>
  <si>
    <t xml:space="preserve">  В том числе, справочно:</t>
  </si>
  <si>
    <t xml:space="preserve">   1. Производство монтажных работ в существующих зданиях ОЗП=20%; ЭМ=20%; ЗПМ=20%  (Поз. 1-3)</t>
  </si>
  <si>
    <t>Накладные расходы</t>
  </si>
  <si>
    <t>Сметная прибыль</t>
  </si>
  <si>
    <t>Итоги по разделу 1 Демонтажные работы :</t>
  </si>
  <si>
    <t xml:space="preserve">  Монтаж оборудования</t>
  </si>
  <si>
    <t xml:space="preserve">  Итого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</si>
  <si>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</si>
  <si>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</si>
  <si>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</si>
  <si>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</si>
  <si>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</si>
  <si>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</si>
  <si>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Оборудование и монтажные работы</t>
  </si>
  <si>
    <t>Лифт пассажирский г/п 400 кг на 8 остановок с учетом транспортных расходов 804300/3,26/1,18</t>
  </si>
  <si>
    <t>шт</t>
  </si>
  <si>
    <t>Обрамление дверей шахты 72000 руб./5,65/1,18</t>
  </si>
  <si>
    <t>к-т</t>
  </si>
  <si>
    <r>
      <t>Лифт пассажирский со скоростью движения кабины до 1 м/с грузоподъемностью 400 кг, количество остановок 9, высота шахты 29 м</t>
    </r>
    <r>
      <rPr>
        <i/>
        <sz val="7"/>
        <rFont val="Times New Roman"/>
        <family val="1"/>
      </rPr>
      <t xml:space="preserve">
НР (36982 руб.): 80%*0,85 от ФОТ
СП (26105 руб.): 60%*0,8 от ФОТ</t>
    </r>
  </si>
  <si>
    <r>
      <t>За каждую остановку, более или менее указанных в характеристике лифта, добавлять или уменьшать для лифтов грузоподъемностью до 400, 500 кг</t>
    </r>
    <r>
      <rPr>
        <i/>
        <sz val="7"/>
        <rFont val="Times New Roman"/>
        <family val="1"/>
      </rPr>
      <t xml:space="preserve">
НР (-1946 руб.): 80%*0,85 от ФОТ
СП (-1374 руб.): 60%*0,8 от ФОТ</t>
    </r>
  </si>
  <si>
    <r>
      <t>За каждый метр высоты шахты, более или менее указанных в характеристике лифта, добавлять или уменьшать для лифтов грузоподъемность до 400, 500 кг</t>
    </r>
    <r>
      <rPr>
        <i/>
        <sz val="7"/>
        <rFont val="Times New Roman"/>
        <family val="1"/>
      </rPr>
      <t xml:space="preserve">
НР (-1015 руб.): 80%*0,85 от ФОТ
СП (-716 руб.): 60%*0,8 от ФОТ</t>
    </r>
  </si>
  <si>
    <t xml:space="preserve">   1. Производство монтажных работ в существующих зданиях ОЗП=20%; ЭМ=20%; ЗПМ=20%  (Поз. 5-8)</t>
  </si>
  <si>
    <t>Итоги по разделу 2 Оборудование и монтажные работы :</t>
  </si>
  <si>
    <t xml:space="preserve">  Итого Монтажные работы</t>
  </si>
  <si>
    <t xml:space="preserve">  Итого Оборудование</t>
  </si>
  <si>
    <t xml:space="preserve">      Материалы</t>
  </si>
  <si>
    <t xml:space="preserve">      Оборудование</t>
  </si>
  <si>
    <t xml:space="preserve">  Итого по разделу 2 Оборудование и монтажные работы</t>
  </si>
  <si>
    <t xml:space="preserve">                           Раздел 3. Пуско-наладочные работы</t>
  </si>
  <si>
    <t>ТЕРп01-14-025-01</t>
  </si>
  <si>
    <r>
      <t>Лифт пассажирский для жилых домов на 10 остановок, грузоподъемность до 630 кг, скорость движения кабины 1 м/с, с микропроцессорными устройствами</t>
    </r>
    <r>
      <rPr>
        <i/>
        <sz val="7"/>
        <rFont val="Times New Roman"/>
        <family val="1"/>
      </rPr>
      <t xml:space="preserve">
НР (29290 руб.): 65%*0,85 от ФОТ
СП (17041 руб.): 40%*0,8 от ФОТ</t>
    </r>
  </si>
  <si>
    <t>ТЕРп01-14-025-04</t>
  </si>
  <si>
    <r>
      <t>При изменении количества остановок уменьшать или добавлять к расценке 01-14-025-01</t>
    </r>
    <r>
      <rPr>
        <i/>
        <sz val="7"/>
        <rFont val="Times New Roman"/>
        <family val="1"/>
      </rPr>
      <t xml:space="preserve">
НР (-1149 руб.): 65%*0,85 от ФОТ
СП (-668 руб.): 40%*0,8 от ФОТ</t>
    </r>
  </si>
  <si>
    <r>
      <t>-8</t>
    </r>
    <r>
      <rPr>
        <i/>
        <sz val="6"/>
        <rFont val="Times New Roman"/>
        <family val="1"/>
      </rPr>
      <t xml:space="preserve">
-2*4</t>
    </r>
  </si>
  <si>
    <t xml:space="preserve">   1. Производство монтажных работ в существующих зданиях ОЗП=20%; ЭМ=20%; ЗПМ=20%  (Поз. 9-10)</t>
  </si>
  <si>
    <t>Итоги по разделу 3 Пуско-наладочные работы :</t>
  </si>
  <si>
    <t xml:space="preserve">  Пусконаладочные работы: 'вхолостую' - 80%, 'под нагрузкой' - 20%</t>
  </si>
  <si>
    <t xml:space="preserve">  Итого по разделу 3 Пуско-наладочные работы</t>
  </si>
  <si>
    <t xml:space="preserve">                           Раздел 4. Полное техническое освидетельствование лифтов</t>
  </si>
  <si>
    <t>ТЕРмр01-05-001-01</t>
  </si>
  <si>
    <r>
      <t>Полное техническое освидетельствование лифта на две остановки</t>
    </r>
    <r>
      <rPr>
        <i/>
        <sz val="7"/>
        <rFont val="Times New Roman"/>
        <family val="1"/>
      </rPr>
      <t xml:space="preserve">
НР (2073 руб.): 80%*0,85 от ФОТ
СП (1464 руб.): 60%*0,8 от ФОТ</t>
    </r>
  </si>
  <si>
    <t>ТЕРмр01-05-001-02</t>
  </si>
  <si>
    <r>
      <t>За каждую дополнительную остановку больше двух добавлять к расценке 41-05-001-01</t>
    </r>
    <r>
      <rPr>
        <i/>
        <sz val="7"/>
        <rFont val="Times New Roman"/>
        <family val="1"/>
      </rPr>
      <t xml:space="preserve">
НР (1239 руб.): 80%*0,85 от ФОТ
СП (875 руб.): 60%*0,8 от ФОТ</t>
    </r>
  </si>
  <si>
    <r>
      <t>24</t>
    </r>
    <r>
      <rPr>
        <i/>
        <sz val="6"/>
        <rFont val="Times New Roman"/>
        <family val="1"/>
      </rPr>
      <t xml:space="preserve">
4*6</t>
    </r>
  </si>
  <si>
    <t>Договорная цена</t>
  </si>
  <si>
    <t>Регистрация декларации соответствия 13000/5,65/1,18</t>
  </si>
  <si>
    <t>Итоги по разделу 4 Полное техническое освидетельствование лифтов :</t>
  </si>
  <si>
    <t xml:space="preserve">  Итого по разделу 4 Полное техническое освидетельствование лифтов</t>
  </si>
  <si>
    <t>ИТОГИ ПО СМЕТЕ:</t>
  </si>
  <si>
    <t>Итого прямые затраты по смете в ценах 2001г.</t>
  </si>
  <si>
    <t>Итого прямые затраты по смете с учетом коэффициентов к итогам</t>
  </si>
  <si>
    <t>Итоги по смете:</t>
  </si>
  <si>
    <t xml:space="preserve">  Итого Прочие затраты</t>
  </si>
  <si>
    <t xml:space="preserve">  ВСЕГО по смете</t>
  </si>
  <si>
    <t>руб.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</si>
  <si>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</si>
  <si>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</si>
  <si>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</si>
  <si>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_______________________________________________________________________________________________</t>
  </si>
  <si>
    <t xml:space="preserve">      оборудования _______________________________________________________________________________________________</t>
  </si>
  <si>
    <t xml:space="preserve">      прочих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</si>
  <si>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</si>
  <si>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>Прайс ООО "Тива"</t>
  </si>
  <si>
    <t>Прайс ОАО "КМЗ" от 01.12.2011 г.</t>
  </si>
  <si>
    <t>ЛОКАЛЬНЫЙ СМЕТНЫЙ РАСЧЕТ № ЛС-01</t>
  </si>
  <si>
    <t>___________________________1 202 155</t>
  </si>
  <si>
    <t>_______________________________________________________________________________________________270 147</t>
  </si>
  <si>
    <t>_______________________________________________________________________________________________95 676</t>
  </si>
  <si>
    <t>_______________________________________________________________________________________________836 332</t>
  </si>
  <si>
    <t>___________________________131 082</t>
  </si>
  <si>
    <t>_______________________________________________________________________________________________10 814,36</t>
  </si>
  <si>
    <t>Составил:</t>
  </si>
  <si>
    <t>Проверил:</t>
  </si>
  <si>
    <t>Составлен в текущих ценах по состоянию на 01.01.2011 г.</t>
  </si>
  <si>
    <t>замену лифтового оборудования г/п 400 кг на 8 остановок в количестве 4 ед.</t>
  </si>
  <si>
    <t>Форма № 1</t>
  </si>
  <si>
    <t xml:space="preserve">Заказчик </t>
  </si>
  <si>
    <t>(наименование организации)</t>
  </si>
  <si>
    <t>"Утвержден" «       »________________20___г.</t>
  </si>
  <si>
    <t>Сводный сметный расчет в сумме 6 157 248 руб.</t>
  </si>
  <si>
    <t xml:space="preserve">В том числе возвратных сумм </t>
  </si>
  <si>
    <t>(ссылка на документ об утверждении)</t>
  </si>
  <si>
    <t>«    »________________20__г.</t>
  </si>
  <si>
    <t>СВОДНЫЙ СМЕТНЫЙ РАСЧЕТ СТОИМОСТИ ЗАМЕНЫ ЛИФТОВОГО ОБОРУДОВАНИЯ</t>
  </si>
  <si>
    <t>Составлена в ценах по состоянию на 4 квартал 2011 г.</t>
  </si>
  <si>
    <t>Номера сметных расчетов и смет</t>
  </si>
  <si>
    <t>Наименование глав, объектов, работ и затрат</t>
  </si>
  <si>
    <t>Сметная стоимость, руб.</t>
  </si>
  <si>
    <t>Общая сметная стоимость, руб.</t>
  </si>
  <si>
    <t>строительных работ</t>
  </si>
  <si>
    <t>монтажных работ</t>
  </si>
  <si>
    <t>оборудования, мебели, инвентаря</t>
  </si>
  <si>
    <t>прочих</t>
  </si>
  <si>
    <t>Глава 1. Основные объекты</t>
  </si>
  <si>
    <t>Итого по Главе 1</t>
  </si>
  <si>
    <t>Глава 2. Проектные и изыскательские работы</t>
  </si>
  <si>
    <t>Договор</t>
  </si>
  <si>
    <t>Разработка сметной документации от СМР 0,07%</t>
  </si>
  <si>
    <t>Разработка проекта на замену лифта</t>
  </si>
  <si>
    <t>Пост. 145 от 5.03.2007 г.</t>
  </si>
  <si>
    <t>Затраты на экспертизу 33,75%</t>
  </si>
  <si>
    <t>Итого по Главе 2</t>
  </si>
  <si>
    <t>Итого по Главам 1-2</t>
  </si>
  <si>
    <t>Итого по сводному сметному расчету</t>
  </si>
  <si>
    <t>Перевод в текущие цены</t>
  </si>
  <si>
    <t>Итого в текущих ценах с к=5,65</t>
  </si>
  <si>
    <t>Итого оборудование в текущих ценах с к=3,26</t>
  </si>
  <si>
    <t>Итого прочих (гл. 1-3) в текущих ценах с к=6,21</t>
  </si>
  <si>
    <t>Итого в текущих ценах с к=3,31 проектно-сметные работы</t>
  </si>
  <si>
    <t>Итого в текущих ценах с к=3,31 экспертиза</t>
  </si>
  <si>
    <t>Итого в текущих ценах</t>
  </si>
  <si>
    <t>Налоги и обязательные платежи</t>
  </si>
  <si>
    <t>Закон РФ</t>
  </si>
  <si>
    <t>НДС  18%</t>
  </si>
  <si>
    <t>Итого налоги:</t>
  </si>
  <si>
    <t>Всего по сводному расчету</t>
  </si>
  <si>
    <t>Составил</t>
  </si>
  <si>
    <t>__________________________</t>
  </si>
  <si>
    <t xml:space="preserve">Проверил </t>
  </si>
  <si>
    <t>Управляющая организация ООО "Жилкомсервис"</t>
  </si>
  <si>
    <t>Многоквартирный жилой дом по ул.Цоколаева, 2а</t>
  </si>
  <si>
    <t>обор</t>
  </si>
  <si>
    <t>проект</t>
  </si>
  <si>
    <t>экс</t>
  </si>
  <si>
    <t>см</t>
  </si>
  <si>
    <t>СМР</t>
  </si>
  <si>
    <t>ЛС-01</t>
  </si>
  <si>
    <t>Замена лифтового оборудования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</si>
</sst>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3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i/>
      <sz val="7"/>
      <name val="Times New Roman"/>
      <family val="1"/>
    </font>
    <font>
      <i/>
      <sz val="6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right" vertical="top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right" vertical="top"/>
    </xf>
    <xf numFmtId="0" fontId="6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/>
    </xf>
    <xf numFmtId="49" fontId="25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0" fontId="28" fillId="0" borderId="10" xfId="0" applyFont="1" applyBorder="1" applyAlignment="1">
      <alignment horizontal="right" vertical="top" wrapText="1"/>
    </xf>
    <xf numFmtId="169" fontId="7" fillId="0" borderId="10" xfId="58" applyNumberFormat="1" applyFont="1" applyBorder="1" applyAlignment="1">
      <alignment horizontal="right" vertical="top" wrapText="1"/>
    </xf>
    <xf numFmtId="169" fontId="7" fillId="0" borderId="10" xfId="58" applyNumberFormat="1" applyFont="1" applyBorder="1" applyAlignment="1">
      <alignment horizontal="right" vertical="top"/>
    </xf>
    <xf numFmtId="169" fontId="28" fillId="0" borderId="10" xfId="58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right" vertical="top"/>
    </xf>
    <xf numFmtId="3" fontId="5" fillId="0" borderId="10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 vertical="top"/>
    </xf>
    <xf numFmtId="49" fontId="31" fillId="0" borderId="0" xfId="0" applyNumberFormat="1" applyFont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workbookViewId="0" topLeftCell="A37">
      <selection activeCell="D47" sqref="D47:H56"/>
    </sheetView>
  </sheetViews>
  <sheetFormatPr defaultColWidth="9.00390625" defaultRowHeight="12.75"/>
  <cols>
    <col min="1" max="1" width="5.00390625" style="16" customWidth="1"/>
    <col min="2" max="2" width="17.875" style="19" customWidth="1"/>
    <col min="3" max="3" width="48.375" style="20" customWidth="1"/>
    <col min="4" max="4" width="12.25390625" style="9" customWidth="1"/>
    <col min="5" max="5" width="13.00390625" style="9" customWidth="1"/>
    <col min="6" max="6" width="13.375" style="9" customWidth="1"/>
    <col min="7" max="7" width="12.625" style="9" customWidth="1"/>
    <col min="8" max="8" width="13.375" style="9" customWidth="1"/>
    <col min="9" max="9" width="10.125" style="0" bestFit="1" customWidth="1"/>
  </cols>
  <sheetData>
    <row r="1" spans="4:8" ht="12.75">
      <c r="D1" s="48"/>
      <c r="E1" s="48"/>
      <c r="F1" s="48"/>
      <c r="G1" s="48"/>
      <c r="H1" s="49" t="s">
        <v>113</v>
      </c>
    </row>
    <row r="2" spans="2:8" ht="12.75">
      <c r="B2" s="19" t="s">
        <v>114</v>
      </c>
      <c r="C2" s="29"/>
      <c r="D2" s="50" t="s">
        <v>157</v>
      </c>
      <c r="E2" s="50"/>
      <c r="F2" s="50"/>
      <c r="G2" s="50"/>
      <c r="H2" s="48"/>
    </row>
    <row r="3" spans="4:8" ht="12.75">
      <c r="D3" s="51" t="s">
        <v>115</v>
      </c>
      <c r="F3" s="48"/>
      <c r="G3" s="48"/>
      <c r="H3" s="48"/>
    </row>
    <row r="4" spans="2:8" ht="12.75">
      <c r="B4" s="19" t="s">
        <v>116</v>
      </c>
      <c r="C4" s="52"/>
      <c r="D4" s="48"/>
      <c r="E4" s="51"/>
      <c r="F4" s="48"/>
      <c r="G4" s="48"/>
      <c r="H4" s="48"/>
    </row>
    <row r="5" spans="4:8" ht="12.75">
      <c r="D5" s="48"/>
      <c r="E5" s="51"/>
      <c r="F5" s="48"/>
      <c r="G5" s="48"/>
      <c r="H5" s="48"/>
    </row>
    <row r="6" spans="2:8" ht="12.75">
      <c r="B6" s="19" t="s">
        <v>117</v>
      </c>
      <c r="D6" s="48"/>
      <c r="E6" s="51"/>
      <c r="F6" s="48"/>
      <c r="G6" s="48"/>
      <c r="H6" s="48"/>
    </row>
    <row r="7" spans="2:8" ht="12.75">
      <c r="B7" s="19" t="s">
        <v>118</v>
      </c>
      <c r="D7" s="48"/>
      <c r="E7" s="48"/>
      <c r="F7" s="48"/>
      <c r="G7" s="48"/>
      <c r="H7" s="48"/>
    </row>
    <row r="8" spans="3:8" ht="12.75">
      <c r="C8" s="29"/>
      <c r="D8" s="50"/>
      <c r="E8" s="22"/>
      <c r="F8" s="50"/>
      <c r="G8" s="50"/>
      <c r="H8" s="48"/>
    </row>
    <row r="9" spans="4:8" ht="12.75">
      <c r="D9" s="51" t="s">
        <v>119</v>
      </c>
      <c r="F9" s="48"/>
      <c r="G9" s="48"/>
      <c r="H9" s="48"/>
    </row>
    <row r="10" spans="2:8" ht="12.75">
      <c r="B10" s="19" t="s">
        <v>120</v>
      </c>
      <c r="H10" s="48"/>
    </row>
    <row r="11" spans="7:8" ht="12.75">
      <c r="G11" s="48"/>
      <c r="H11" s="48"/>
    </row>
    <row r="12" spans="4:8" ht="12.75">
      <c r="D12" s="53" t="s">
        <v>121</v>
      </c>
      <c r="F12" s="48"/>
      <c r="G12" s="48"/>
      <c r="H12" s="48"/>
    </row>
    <row r="13" spans="4:8" ht="12.75">
      <c r="D13" s="54"/>
      <c r="F13" s="48"/>
      <c r="G13" s="48"/>
      <c r="H13" s="48"/>
    </row>
    <row r="14" spans="3:8" ht="12.75">
      <c r="C14" s="29"/>
      <c r="D14" s="50" t="s">
        <v>158</v>
      </c>
      <c r="E14" s="22"/>
      <c r="F14" s="50"/>
      <c r="G14" s="50"/>
      <c r="H14" s="48"/>
    </row>
    <row r="15" spans="4:8" ht="12.75">
      <c r="D15" s="55" t="s">
        <v>0</v>
      </c>
      <c r="F15" s="48"/>
      <c r="G15" s="48"/>
      <c r="H15" s="48"/>
    </row>
    <row r="16" ht="5.25" customHeight="1">
      <c r="H16" s="48"/>
    </row>
    <row r="17" spans="2:8" ht="12.75">
      <c r="B17" s="19" t="s">
        <v>122</v>
      </c>
      <c r="D17" s="54"/>
      <c r="E17" s="48"/>
      <c r="F17" s="48"/>
      <c r="G17" s="48"/>
      <c r="H17" s="48"/>
    </row>
    <row r="18" spans="4:8" ht="12.75">
      <c r="D18" s="48"/>
      <c r="E18" s="48"/>
      <c r="F18" s="48"/>
      <c r="G18" s="48"/>
      <c r="H18" s="48"/>
    </row>
    <row r="19" spans="1:8" ht="12.75" customHeight="1">
      <c r="A19" s="69" t="s">
        <v>4</v>
      </c>
      <c r="B19" s="73" t="s">
        <v>123</v>
      </c>
      <c r="C19" s="69" t="s">
        <v>124</v>
      </c>
      <c r="D19" s="74" t="s">
        <v>125</v>
      </c>
      <c r="E19" s="74"/>
      <c r="F19" s="74"/>
      <c r="G19" s="74"/>
      <c r="H19" s="69" t="s">
        <v>126</v>
      </c>
    </row>
    <row r="20" spans="1:8" ht="12.75">
      <c r="A20" s="69"/>
      <c r="B20" s="73"/>
      <c r="C20" s="69"/>
      <c r="D20" s="69" t="s">
        <v>127</v>
      </c>
      <c r="E20" s="69" t="s">
        <v>128</v>
      </c>
      <c r="F20" s="69" t="s">
        <v>129</v>
      </c>
      <c r="G20" s="69" t="s">
        <v>130</v>
      </c>
      <c r="H20" s="69"/>
    </row>
    <row r="21" spans="1:8" ht="12.75">
      <c r="A21" s="69"/>
      <c r="B21" s="73"/>
      <c r="C21" s="69"/>
      <c r="D21" s="69"/>
      <c r="E21" s="69"/>
      <c r="F21" s="69"/>
      <c r="G21" s="69"/>
      <c r="H21" s="69"/>
    </row>
    <row r="22" spans="1:8" ht="12.75">
      <c r="A22" s="69"/>
      <c r="B22" s="73"/>
      <c r="C22" s="69"/>
      <c r="D22" s="69"/>
      <c r="E22" s="69"/>
      <c r="F22" s="69"/>
      <c r="G22" s="69"/>
      <c r="H22" s="69"/>
    </row>
    <row r="23" spans="1:8" ht="12.75">
      <c r="A23" s="56">
        <v>1</v>
      </c>
      <c r="B23" s="57">
        <v>2</v>
      </c>
      <c r="C23" s="56">
        <v>3</v>
      </c>
      <c r="D23" s="56">
        <v>4</v>
      </c>
      <c r="E23" s="56">
        <v>5</v>
      </c>
      <c r="F23" s="56">
        <v>6</v>
      </c>
      <c r="G23" s="56">
        <v>7</v>
      </c>
      <c r="H23" s="56">
        <v>8</v>
      </c>
    </row>
    <row r="24" spans="1:8" ht="12.75">
      <c r="A24" s="70" t="s">
        <v>131</v>
      </c>
      <c r="B24" s="71"/>
      <c r="C24" s="71"/>
      <c r="D24" s="71"/>
      <c r="E24" s="71"/>
      <c r="F24" s="71"/>
      <c r="G24" s="71"/>
      <c r="H24" s="71"/>
    </row>
    <row r="25" spans="1:8" ht="12.75">
      <c r="A25" s="58">
        <v>1</v>
      </c>
      <c r="B25" s="59" t="s">
        <v>164</v>
      </c>
      <c r="C25" s="60" t="s">
        <v>165</v>
      </c>
      <c r="D25" s="61">
        <v>0</v>
      </c>
      <c r="E25" s="61">
        <v>270147</v>
      </c>
      <c r="F25" s="61">
        <v>836332</v>
      </c>
      <c r="G25" s="61">
        <v>95676</v>
      </c>
      <c r="H25" s="61">
        <f>SUM(D25:G25)</f>
        <v>1202155</v>
      </c>
    </row>
    <row r="26" spans="1:8" ht="12.75">
      <c r="A26" s="62"/>
      <c r="B26" s="63"/>
      <c r="C26" s="60" t="s">
        <v>132</v>
      </c>
      <c r="D26" s="61">
        <f>SUM(D25)</f>
        <v>0</v>
      </c>
      <c r="E26" s="61">
        <f>SUM(E25)</f>
        <v>270147</v>
      </c>
      <c r="F26" s="61">
        <f>SUM(F25)</f>
        <v>836332</v>
      </c>
      <c r="G26" s="61">
        <f>SUM(G25)</f>
        <v>95676</v>
      </c>
      <c r="H26" s="61">
        <f>SUM(H25)</f>
        <v>1202155</v>
      </c>
    </row>
    <row r="27" spans="1:8" ht="12.75">
      <c r="A27" s="70" t="s">
        <v>133</v>
      </c>
      <c r="B27" s="71"/>
      <c r="C27" s="71"/>
      <c r="D27" s="71"/>
      <c r="E27" s="71"/>
      <c r="F27" s="71"/>
      <c r="G27" s="71"/>
      <c r="H27" s="71"/>
    </row>
    <row r="28" spans="1:8" ht="12.75">
      <c r="A28" s="58">
        <v>2</v>
      </c>
      <c r="B28" s="59" t="s">
        <v>134</v>
      </c>
      <c r="C28" s="60" t="s">
        <v>135</v>
      </c>
      <c r="D28" s="64"/>
      <c r="E28" s="64"/>
      <c r="F28" s="64"/>
      <c r="G28" s="61">
        <f>E26*0.007</f>
        <v>1891.029</v>
      </c>
      <c r="H28" s="61">
        <f>G28</f>
        <v>1891.029</v>
      </c>
    </row>
    <row r="29" spans="1:8" ht="12.75">
      <c r="A29" s="58">
        <v>3</v>
      </c>
      <c r="B29" s="59" t="s">
        <v>82</v>
      </c>
      <c r="C29" s="60" t="s">
        <v>136</v>
      </c>
      <c r="D29" s="64"/>
      <c r="E29" s="64"/>
      <c r="F29" s="64"/>
      <c r="G29" s="61">
        <f>4*20482.36</f>
        <v>81929.44</v>
      </c>
      <c r="H29" s="61">
        <f>G29</f>
        <v>81929.44</v>
      </c>
    </row>
    <row r="30" spans="1:8" ht="25.5">
      <c r="A30" s="58">
        <v>4</v>
      </c>
      <c r="B30" s="59" t="s">
        <v>137</v>
      </c>
      <c r="C30" s="60" t="s">
        <v>138</v>
      </c>
      <c r="D30" s="64"/>
      <c r="E30" s="64"/>
      <c r="F30" s="64"/>
      <c r="G30" s="61">
        <f>(G28+G29)*0.3375</f>
        <v>28289.408287500002</v>
      </c>
      <c r="H30" s="61">
        <f>G30</f>
        <v>28289.408287500002</v>
      </c>
    </row>
    <row r="31" spans="1:8" ht="12.75">
      <c r="A31" s="62"/>
      <c r="B31" s="63"/>
      <c r="C31" s="60" t="s">
        <v>139</v>
      </c>
      <c r="D31" s="64"/>
      <c r="E31" s="64"/>
      <c r="F31" s="64"/>
      <c r="G31" s="61">
        <f>G28+G30+G29</f>
        <v>112109.8772875</v>
      </c>
      <c r="H31" s="61">
        <f>H28+H30</f>
        <v>30180.4372875</v>
      </c>
    </row>
    <row r="32" spans="1:8" ht="12.75">
      <c r="A32" s="62"/>
      <c r="B32" s="63"/>
      <c r="C32" s="60" t="s">
        <v>140</v>
      </c>
      <c r="D32" s="61">
        <f>D26+D31</f>
        <v>0</v>
      </c>
      <c r="E32" s="61">
        <f>E26+E31</f>
        <v>270147</v>
      </c>
      <c r="F32" s="61">
        <f>F26+F31</f>
        <v>836332</v>
      </c>
      <c r="G32" s="61">
        <f>G26+G31</f>
        <v>207785.8772875</v>
      </c>
      <c r="H32" s="61">
        <f>H26+H31</f>
        <v>1232335.4372875</v>
      </c>
    </row>
    <row r="33" spans="1:8" ht="12.75">
      <c r="A33" s="58"/>
      <c r="B33" s="63"/>
      <c r="C33" s="47" t="s">
        <v>141</v>
      </c>
      <c r="D33" s="61">
        <f>D32</f>
        <v>0</v>
      </c>
      <c r="E33" s="61">
        <f>E32</f>
        <v>270147</v>
      </c>
      <c r="F33" s="61">
        <f>F32</f>
        <v>836332</v>
      </c>
      <c r="G33" s="61">
        <f>G32</f>
        <v>207785.8772875</v>
      </c>
      <c r="H33" s="61">
        <f>H32</f>
        <v>1232335.4372875</v>
      </c>
    </row>
    <row r="34" spans="1:8" ht="12.75">
      <c r="A34" s="70" t="s">
        <v>142</v>
      </c>
      <c r="B34" s="72"/>
      <c r="C34" s="72"/>
      <c r="D34" s="72"/>
      <c r="E34" s="72"/>
      <c r="F34" s="72"/>
      <c r="G34" s="72"/>
      <c r="H34" s="72"/>
    </row>
    <row r="35" spans="1:8" ht="12.75">
      <c r="A35" s="58">
        <v>5</v>
      </c>
      <c r="B35" s="63"/>
      <c r="C35" s="60" t="s">
        <v>143</v>
      </c>
      <c r="D35" s="61">
        <f>D33*5.65</f>
        <v>0</v>
      </c>
      <c r="E35" s="61">
        <f>E33*5.65</f>
        <v>1526330.55</v>
      </c>
      <c r="F35" s="64"/>
      <c r="G35" s="64"/>
      <c r="H35" s="61">
        <f>SUM(D35:G35)</f>
        <v>1526330.55</v>
      </c>
    </row>
    <row r="36" spans="1:8" ht="12.75">
      <c r="A36" s="58">
        <v>6</v>
      </c>
      <c r="B36" s="63"/>
      <c r="C36" s="60" t="s">
        <v>144</v>
      </c>
      <c r="D36" s="64"/>
      <c r="E36" s="64"/>
      <c r="F36" s="64">
        <f>F33*3.26</f>
        <v>2726442.32</v>
      </c>
      <c r="G36" s="64"/>
      <c r="H36" s="61">
        <f>SUM(D36:G36)</f>
        <v>2726442.32</v>
      </c>
    </row>
    <row r="37" spans="1:8" ht="12.75">
      <c r="A37" s="58">
        <v>7</v>
      </c>
      <c r="B37" s="63"/>
      <c r="C37" s="60" t="s">
        <v>145</v>
      </c>
      <c r="D37" s="64"/>
      <c r="E37" s="64"/>
      <c r="F37" s="64"/>
      <c r="G37" s="61">
        <f>G26*6.21</f>
        <v>594147.96</v>
      </c>
      <c r="H37" s="61">
        <f>SUM(D37:G37)</f>
        <v>594147.96</v>
      </c>
    </row>
    <row r="38" spans="1:8" ht="12.75">
      <c r="A38" s="58">
        <v>8</v>
      </c>
      <c r="B38" s="63"/>
      <c r="C38" s="60" t="s">
        <v>146</v>
      </c>
      <c r="D38" s="64"/>
      <c r="E38" s="64"/>
      <c r="F38" s="64"/>
      <c r="G38" s="61">
        <f>(G28+G29)*3.31</f>
        <v>277445.75239</v>
      </c>
      <c r="H38" s="61">
        <f>SUM(D38:G38)</f>
        <v>277445.75239</v>
      </c>
    </row>
    <row r="39" spans="1:8" ht="12.75">
      <c r="A39" s="58">
        <v>9</v>
      </c>
      <c r="B39" s="63"/>
      <c r="C39" s="60" t="s">
        <v>147</v>
      </c>
      <c r="D39" s="64"/>
      <c r="E39" s="64"/>
      <c r="F39" s="64"/>
      <c r="G39" s="61">
        <f>G30*3.31</f>
        <v>93637.941431625</v>
      </c>
      <c r="H39" s="61">
        <f>SUM(D39:G39)</f>
        <v>93637.941431625</v>
      </c>
    </row>
    <row r="40" spans="1:8" ht="12.75">
      <c r="A40" s="58"/>
      <c r="B40" s="63"/>
      <c r="C40" s="47" t="s">
        <v>148</v>
      </c>
      <c r="D40" s="61">
        <f>D35</f>
        <v>0</v>
      </c>
      <c r="E40" s="61">
        <f>E35</f>
        <v>1526330.55</v>
      </c>
      <c r="F40" s="64">
        <f>F36</f>
        <v>2726442.32</v>
      </c>
      <c r="G40" s="61">
        <f>G37+G38+G39</f>
        <v>965231.653821625</v>
      </c>
      <c r="H40" s="61">
        <f>SUM(H35:H39)+1</f>
        <v>5218005.523821625</v>
      </c>
    </row>
    <row r="41" spans="1:8" ht="12.75">
      <c r="A41" s="70" t="s">
        <v>149</v>
      </c>
      <c r="B41" s="71"/>
      <c r="C41" s="71"/>
      <c r="D41" s="71"/>
      <c r="E41" s="71"/>
      <c r="F41" s="71"/>
      <c r="G41" s="71"/>
      <c r="H41" s="71"/>
    </row>
    <row r="42" spans="1:8" ht="12.75">
      <c r="A42" s="58">
        <v>10</v>
      </c>
      <c r="B42" s="59" t="s">
        <v>150</v>
      </c>
      <c r="C42" s="60" t="s">
        <v>151</v>
      </c>
      <c r="D42" s="61">
        <f>D40*0.18</f>
        <v>0</v>
      </c>
      <c r="E42" s="61">
        <f>E40*0.18</f>
        <v>274739.499</v>
      </c>
      <c r="F42" s="61">
        <f>F40*0.18</f>
        <v>490759.61759999994</v>
      </c>
      <c r="G42" s="61">
        <f>G40*0.18</f>
        <v>173741.6976878925</v>
      </c>
      <c r="H42" s="61">
        <f>H40*0.18</f>
        <v>939240.9942878925</v>
      </c>
    </row>
    <row r="43" spans="1:8" ht="12.75">
      <c r="A43" s="58"/>
      <c r="B43" s="63"/>
      <c r="C43" s="60" t="s">
        <v>152</v>
      </c>
      <c r="D43" s="61">
        <f>D42</f>
        <v>0</v>
      </c>
      <c r="E43" s="61">
        <f>E42</f>
        <v>274739.499</v>
      </c>
      <c r="F43" s="61">
        <f>F42</f>
        <v>490759.61759999994</v>
      </c>
      <c r="G43" s="61">
        <f>G42</f>
        <v>173741.6976878925</v>
      </c>
      <c r="H43" s="61">
        <f>H42</f>
        <v>939240.9942878925</v>
      </c>
    </row>
    <row r="44" spans="1:9" ht="12.75">
      <c r="A44" s="58"/>
      <c r="B44" s="63"/>
      <c r="C44" s="47" t="s">
        <v>153</v>
      </c>
      <c r="D44" s="65">
        <f>D40+D43</f>
        <v>0</v>
      </c>
      <c r="E44" s="65">
        <f>E40+E43</f>
        <v>1801070.049</v>
      </c>
      <c r="F44" s="65">
        <f>F40+F43</f>
        <v>3217201.9376</v>
      </c>
      <c r="G44" s="65">
        <f>G40+G43</f>
        <v>1138973.3515095175</v>
      </c>
      <c r="H44" s="65">
        <f>H40+H43+1</f>
        <v>6157247.518109517</v>
      </c>
      <c r="I44" s="66"/>
    </row>
    <row r="46" ht="12.75">
      <c r="H46" s="67"/>
    </row>
    <row r="47" spans="8:9" ht="12.75">
      <c r="H47" s="67">
        <f>H44/4</f>
        <v>1539311.8795273793</v>
      </c>
      <c r="I47" s="66"/>
    </row>
    <row r="48" spans="4:8" ht="12.75">
      <c r="D48" s="9" t="s">
        <v>159</v>
      </c>
      <c r="E48" s="67">
        <v>830000</v>
      </c>
      <c r="F48" s="9">
        <f>H36*1.18/4</f>
        <v>804300.4844</v>
      </c>
      <c r="H48" s="67"/>
    </row>
    <row r="49" spans="2:6" ht="15">
      <c r="B49" s="68" t="s">
        <v>154</v>
      </c>
      <c r="C49" s="20" t="s">
        <v>155</v>
      </c>
      <c r="D49" s="9" t="s">
        <v>160</v>
      </c>
      <c r="E49" s="67">
        <v>80000</v>
      </c>
      <c r="F49" s="9">
        <f>G29*3.31*1.18/4</f>
        <v>80000.001688</v>
      </c>
    </row>
    <row r="50" spans="2:6" ht="15">
      <c r="B50" s="68"/>
      <c r="D50" s="9" t="s">
        <v>161</v>
      </c>
      <c r="E50" s="67">
        <v>27623</v>
      </c>
      <c r="F50" s="9">
        <f>G30*3.31*1.18/4</f>
        <v>27623.192722329375</v>
      </c>
    </row>
    <row r="51" spans="2:6" ht="15">
      <c r="B51" s="68" t="s">
        <v>156</v>
      </c>
      <c r="C51" s="20" t="s">
        <v>155</v>
      </c>
      <c r="D51" s="20" t="s">
        <v>162</v>
      </c>
      <c r="E51" s="67">
        <f>G28*3.31*1.18/4</f>
        <v>1846.49526705</v>
      </c>
      <c r="F51" s="9">
        <f>G28*3.31*1.18/4</f>
        <v>1846.49526705</v>
      </c>
    </row>
    <row r="52" spans="5:8" ht="12.75">
      <c r="E52" s="67"/>
      <c r="H52" s="67"/>
    </row>
    <row r="53" spans="4:6" ht="12.75">
      <c r="D53" s="9" t="s">
        <v>163</v>
      </c>
      <c r="E53" s="67">
        <f>H44/4-E48-E49-E50-E51</f>
        <v>599842.3842603293</v>
      </c>
      <c r="F53" s="67">
        <f>H47-F48-F49-F50-F51</f>
        <v>625541.7054499999</v>
      </c>
    </row>
    <row r="55" spans="5:6" ht="12.75">
      <c r="E55" s="67">
        <f>E53-13000</f>
        <v>586842.3842603293</v>
      </c>
      <c r="F55" s="9">
        <f>E25*5.65*1.18/4+G26*6.21*1.18/4</f>
        <v>625541.16045</v>
      </c>
    </row>
  </sheetData>
  <sheetProtection/>
  <mergeCells count="13">
    <mergeCell ref="A41:H41"/>
    <mergeCell ref="A27:H27"/>
    <mergeCell ref="A34:H34"/>
    <mergeCell ref="A19:A22"/>
    <mergeCell ref="B19:B22"/>
    <mergeCell ref="C19:C22"/>
    <mergeCell ref="D20:D22"/>
    <mergeCell ref="D19:G19"/>
    <mergeCell ref="E20:E22"/>
    <mergeCell ref="F20:F22"/>
    <mergeCell ref="G20:G22"/>
    <mergeCell ref="A24:H24"/>
    <mergeCell ref="H19:H22"/>
  </mergeCells>
  <printOptions/>
  <pageMargins left="0.7874015748031497" right="0.3937007874015748" top="0.7874015748031497" bottom="0.4724409448818898" header="0.2362204724409449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31"/>
  <sheetViews>
    <sheetView showGridLines="0" tabSelected="1" zoomScaleSheetLayoutView="75" zoomScalePageLayoutView="0" workbookViewId="0" topLeftCell="A6">
      <selection activeCell="H9" sqref="H9"/>
    </sheetView>
  </sheetViews>
  <sheetFormatPr defaultColWidth="9.00390625" defaultRowHeight="12.75" outlineLevelRow="2"/>
  <cols>
    <col min="1" max="1" width="3.25390625" style="3" customWidth="1"/>
    <col min="2" max="2" width="10.375" style="13" customWidth="1"/>
    <col min="3" max="3" width="34.25390625" style="4" customWidth="1"/>
    <col min="4" max="4" width="8.625" style="5" customWidth="1"/>
    <col min="5" max="5" width="9.375" style="2" customWidth="1"/>
    <col min="6" max="6" width="7.75390625" style="6" customWidth="1"/>
    <col min="7" max="9" width="6.75390625" style="6" customWidth="1"/>
    <col min="10" max="10" width="7.75390625" style="6" customWidth="1"/>
    <col min="11" max="17" width="6.75390625" style="6" customWidth="1"/>
  </cols>
  <sheetData>
    <row r="1" spans="1:17" ht="12.75" hidden="1" outlineLevel="2">
      <c r="A1" s="12" t="s">
        <v>18</v>
      </c>
      <c r="C1" s="17"/>
      <c r="D1" s="18"/>
      <c r="E1" s="16"/>
      <c r="F1" s="9"/>
      <c r="G1" s="9"/>
      <c r="H1" s="9"/>
      <c r="I1" s="9"/>
      <c r="J1" s="9"/>
      <c r="K1" s="9"/>
      <c r="L1" s="9"/>
      <c r="M1" s="10" t="s">
        <v>19</v>
      </c>
      <c r="O1" s="9"/>
      <c r="P1" s="9"/>
      <c r="Q1" s="9"/>
    </row>
    <row r="2" spans="1:17" ht="12.75" hidden="1" outlineLevel="1">
      <c r="A2" s="19"/>
      <c r="C2" s="17"/>
      <c r="D2" s="18"/>
      <c r="E2" s="16"/>
      <c r="F2" s="9"/>
      <c r="G2" s="9"/>
      <c r="H2" s="9"/>
      <c r="I2" s="9"/>
      <c r="J2" s="9"/>
      <c r="K2" s="9"/>
      <c r="L2" s="9"/>
      <c r="M2" s="19"/>
      <c r="O2" s="9"/>
      <c r="P2" s="9"/>
      <c r="Q2" s="9"/>
    </row>
    <row r="3" spans="1:17" ht="12.75" hidden="1" outlineLevel="1">
      <c r="A3" s="19"/>
      <c r="C3" s="17"/>
      <c r="D3" s="18"/>
      <c r="E3" s="16"/>
      <c r="F3" s="9"/>
      <c r="G3" s="9"/>
      <c r="H3" s="9"/>
      <c r="I3" s="9"/>
      <c r="J3" s="9"/>
      <c r="K3" s="9"/>
      <c r="L3" s="9"/>
      <c r="M3" s="19"/>
      <c r="O3" s="9"/>
      <c r="P3" s="9"/>
      <c r="Q3" s="9"/>
    </row>
    <row r="4" spans="1:18" ht="12.75" hidden="1" outlineLevel="1">
      <c r="A4" s="19" t="s">
        <v>22</v>
      </c>
      <c r="C4" s="17"/>
      <c r="D4" s="18"/>
      <c r="E4" s="16"/>
      <c r="F4" s="9"/>
      <c r="G4" s="9"/>
      <c r="H4" s="9"/>
      <c r="I4" s="9"/>
      <c r="J4" s="9"/>
      <c r="K4" s="9"/>
      <c r="L4" s="9"/>
      <c r="M4" s="19" t="s">
        <v>22</v>
      </c>
      <c r="O4" s="9"/>
      <c r="P4" s="9"/>
      <c r="Q4" s="9"/>
      <c r="R4" s="15"/>
    </row>
    <row r="5" spans="1:17" ht="12.75" hidden="1" outlineLevel="1">
      <c r="A5" s="19" t="s">
        <v>23</v>
      </c>
      <c r="C5" s="17"/>
      <c r="D5" s="18"/>
      <c r="E5" s="16"/>
      <c r="F5" s="9"/>
      <c r="G5" s="9"/>
      <c r="H5" s="9"/>
      <c r="I5" s="9"/>
      <c r="J5" s="9"/>
      <c r="K5" s="9"/>
      <c r="L5" s="9"/>
      <c r="M5" s="20" t="s">
        <v>24</v>
      </c>
      <c r="O5" s="9"/>
      <c r="P5" s="9"/>
      <c r="Q5" s="9"/>
    </row>
    <row r="6" spans="1:17" ht="12.75" collapsed="1">
      <c r="A6" s="16"/>
      <c r="B6" s="19"/>
      <c r="C6" s="17"/>
      <c r="D6" s="18"/>
      <c r="E6" s="21"/>
      <c r="F6" s="9"/>
      <c r="G6" s="9"/>
      <c r="H6" s="16" t="s">
        <v>158</v>
      </c>
      <c r="I6" s="9"/>
      <c r="J6" s="22"/>
      <c r="K6" s="9"/>
      <c r="L6" s="9"/>
      <c r="M6" s="9"/>
      <c r="N6" s="9"/>
      <c r="O6" s="9"/>
      <c r="P6" s="9"/>
      <c r="Q6" s="9"/>
    </row>
    <row r="7" spans="1:17" ht="12.75">
      <c r="A7" s="16"/>
      <c r="B7" s="19"/>
      <c r="C7" s="17"/>
      <c r="D7" s="18"/>
      <c r="E7" s="23"/>
      <c r="F7" s="24"/>
      <c r="G7" s="24"/>
      <c r="H7" s="25" t="s">
        <v>0</v>
      </c>
      <c r="I7" s="25"/>
      <c r="J7" s="26"/>
      <c r="K7" s="9"/>
      <c r="L7" s="9"/>
      <c r="M7" s="9"/>
      <c r="N7" s="9"/>
      <c r="O7" s="9"/>
      <c r="P7" s="9"/>
      <c r="Q7" s="9"/>
    </row>
    <row r="8" spans="1:17" ht="12.75">
      <c r="A8" s="16"/>
      <c r="B8" s="19"/>
      <c r="C8" s="17"/>
      <c r="D8" s="18"/>
      <c r="E8" s="2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2.75">
      <c r="A9" s="16"/>
      <c r="B9" s="19"/>
      <c r="C9" s="17"/>
      <c r="D9" s="18"/>
      <c r="E9" s="21"/>
      <c r="F9" s="9"/>
      <c r="G9" s="9"/>
      <c r="H9" s="27" t="s">
        <v>102</v>
      </c>
      <c r="I9" s="27"/>
      <c r="J9" s="9"/>
      <c r="K9" s="9"/>
      <c r="L9" s="9"/>
      <c r="M9" s="9"/>
      <c r="N9" s="9"/>
      <c r="O9" s="9"/>
      <c r="P9" s="9"/>
      <c r="Q9" s="9"/>
    </row>
    <row r="10" spans="1:17" ht="12.75">
      <c r="A10" s="16"/>
      <c r="B10" s="19"/>
      <c r="C10" s="17"/>
      <c r="D10" s="18"/>
      <c r="E10" s="21"/>
      <c r="F10" s="9"/>
      <c r="G10" s="9"/>
      <c r="H10" s="16" t="s">
        <v>1</v>
      </c>
      <c r="I10" s="16"/>
      <c r="J10" s="9"/>
      <c r="K10" s="9"/>
      <c r="L10" s="9"/>
      <c r="M10" s="9"/>
      <c r="N10" s="9"/>
      <c r="O10" s="9"/>
      <c r="P10" s="9"/>
      <c r="Q10" s="9"/>
    </row>
    <row r="11" spans="1:17" ht="12.75">
      <c r="A11" s="16"/>
      <c r="B11" s="19"/>
      <c r="C11" s="17"/>
      <c r="D11" s="18"/>
      <c r="E11" s="2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2.75">
      <c r="A12" s="16"/>
      <c r="B12" s="19"/>
      <c r="C12" s="28" t="s">
        <v>2</v>
      </c>
      <c r="D12" s="29" t="s">
        <v>112</v>
      </c>
      <c r="E12" s="11"/>
      <c r="F12" s="9"/>
      <c r="G12" s="9"/>
      <c r="H12" s="16"/>
      <c r="I12" s="9"/>
      <c r="J12" s="9"/>
      <c r="K12" s="22"/>
      <c r="L12" s="22"/>
      <c r="M12" s="9"/>
      <c r="N12" s="9"/>
      <c r="O12" s="9"/>
      <c r="P12" s="9"/>
      <c r="Q12" s="9"/>
    </row>
    <row r="13" spans="1:17" ht="12.75">
      <c r="A13" s="16"/>
      <c r="B13" s="19"/>
      <c r="C13" s="17"/>
      <c r="D13" s="18"/>
      <c r="E13" s="30"/>
      <c r="F13" s="24"/>
      <c r="G13" s="24"/>
      <c r="H13" s="25" t="s">
        <v>3</v>
      </c>
      <c r="I13" s="25"/>
      <c r="J13" s="24"/>
      <c r="K13" s="26"/>
      <c r="L13" s="9"/>
      <c r="M13" s="9"/>
      <c r="N13" s="9"/>
      <c r="O13" s="9"/>
      <c r="P13" s="9"/>
      <c r="Q13" s="9"/>
    </row>
    <row r="14" spans="1:17" ht="12.75">
      <c r="A14" s="31"/>
      <c r="B14" s="32"/>
      <c r="C14" s="17"/>
      <c r="D14" s="18"/>
      <c r="E14" s="2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2.75">
      <c r="A15" s="16"/>
      <c r="B15" s="19"/>
      <c r="C15" s="17"/>
      <c r="D15" s="11" t="s">
        <v>96</v>
      </c>
      <c r="E15" s="16"/>
      <c r="F15" s="9"/>
      <c r="G15" s="9"/>
      <c r="H15" s="9"/>
      <c r="I15" s="11"/>
      <c r="J15" s="84" t="s">
        <v>103</v>
      </c>
      <c r="K15" s="85"/>
      <c r="L15" s="20" t="s">
        <v>92</v>
      </c>
      <c r="M15" s="9"/>
      <c r="N15" s="9"/>
      <c r="O15" s="9"/>
      <c r="P15" s="9"/>
      <c r="Q15" s="9"/>
    </row>
    <row r="16" spans="1:17" ht="12.75" outlineLevel="1">
      <c r="A16" s="16"/>
      <c r="B16" s="19"/>
      <c r="C16" s="17"/>
      <c r="D16" s="11" t="s">
        <v>99</v>
      </c>
      <c r="E16" s="16"/>
      <c r="F16" s="9"/>
      <c r="G16" s="9"/>
      <c r="H16" s="9"/>
      <c r="I16" s="11"/>
      <c r="J16" s="84" t="s">
        <v>104</v>
      </c>
      <c r="K16" s="85"/>
      <c r="L16" s="20" t="s">
        <v>92</v>
      </c>
      <c r="M16" s="9"/>
      <c r="N16" s="9"/>
      <c r="O16" s="9"/>
      <c r="P16" s="9"/>
      <c r="Q16" s="9"/>
    </row>
    <row r="17" spans="1:17" ht="12.75" outlineLevel="1">
      <c r="A17" s="16"/>
      <c r="B17" s="19"/>
      <c r="C17" s="17"/>
      <c r="D17" s="11" t="s">
        <v>98</v>
      </c>
      <c r="E17" s="16"/>
      <c r="F17" s="9"/>
      <c r="G17" s="9"/>
      <c r="H17" s="9"/>
      <c r="I17" s="11"/>
      <c r="J17" s="84" t="s">
        <v>105</v>
      </c>
      <c r="K17" s="85"/>
      <c r="L17" s="20" t="s">
        <v>92</v>
      </c>
      <c r="M17" s="9"/>
      <c r="N17" s="9"/>
      <c r="O17" s="9"/>
      <c r="P17" s="9"/>
      <c r="Q17" s="9"/>
    </row>
    <row r="18" spans="1:17" ht="12.75" outlineLevel="1">
      <c r="A18" s="16"/>
      <c r="B18" s="19"/>
      <c r="C18" s="17"/>
      <c r="D18" s="11" t="s">
        <v>97</v>
      </c>
      <c r="E18" s="16"/>
      <c r="F18" s="9"/>
      <c r="G18" s="9"/>
      <c r="H18" s="9"/>
      <c r="I18" s="11"/>
      <c r="J18" s="84" t="s">
        <v>106</v>
      </c>
      <c r="K18" s="85"/>
      <c r="L18" s="20" t="s">
        <v>92</v>
      </c>
      <c r="M18" s="9"/>
      <c r="N18" s="9"/>
      <c r="O18" s="9"/>
      <c r="P18" s="9"/>
      <c r="Q18" s="9"/>
    </row>
    <row r="19" spans="1:17" ht="12.75">
      <c r="A19" s="16"/>
      <c r="B19" s="19"/>
      <c r="C19" s="17"/>
      <c r="D19" s="11" t="s">
        <v>93</v>
      </c>
      <c r="E19" s="16"/>
      <c r="F19" s="9"/>
      <c r="G19" s="9"/>
      <c r="H19" s="9"/>
      <c r="I19" s="11"/>
      <c r="J19" s="84" t="s">
        <v>107</v>
      </c>
      <c r="K19" s="85"/>
      <c r="L19" s="20" t="s">
        <v>92</v>
      </c>
      <c r="M19" s="9"/>
      <c r="N19" s="9"/>
      <c r="O19" s="9"/>
      <c r="P19" s="9"/>
      <c r="Q19" s="9"/>
    </row>
    <row r="20" spans="1:17" ht="12.75" outlineLevel="1">
      <c r="A20" s="16"/>
      <c r="B20" s="19"/>
      <c r="C20" s="17"/>
      <c r="D20" s="11" t="s">
        <v>94</v>
      </c>
      <c r="E20" s="16"/>
      <c r="F20" s="9"/>
      <c r="G20" s="9"/>
      <c r="H20" s="9"/>
      <c r="I20" s="11"/>
      <c r="J20" s="84" t="s">
        <v>108</v>
      </c>
      <c r="K20" s="85"/>
      <c r="L20" s="20" t="s">
        <v>95</v>
      </c>
      <c r="M20" s="9"/>
      <c r="N20" s="9"/>
      <c r="O20" s="9"/>
      <c r="P20" s="9"/>
      <c r="Q20" s="9"/>
    </row>
    <row r="21" spans="1:17" ht="12.75">
      <c r="A21" s="16"/>
      <c r="B21" s="19"/>
      <c r="C21" s="17"/>
      <c r="D21" s="34" t="s">
        <v>111</v>
      </c>
      <c r="E21" s="16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3" spans="1:17" ht="18" customHeight="1">
      <c r="A23" s="75" t="s">
        <v>4</v>
      </c>
      <c r="B23" s="78" t="s">
        <v>11</v>
      </c>
      <c r="C23" s="75" t="s">
        <v>5</v>
      </c>
      <c r="D23" s="75" t="s">
        <v>6</v>
      </c>
      <c r="E23" s="75" t="s">
        <v>7</v>
      </c>
      <c r="F23" s="75" t="s">
        <v>20</v>
      </c>
      <c r="G23" s="76"/>
      <c r="H23" s="76"/>
      <c r="I23" s="76"/>
      <c r="J23" s="75" t="s">
        <v>21</v>
      </c>
      <c r="K23" s="76"/>
      <c r="L23" s="76"/>
      <c r="M23" s="76"/>
      <c r="N23" s="75" t="s">
        <v>13</v>
      </c>
      <c r="O23" s="75" t="s">
        <v>15</v>
      </c>
      <c r="P23" s="75" t="s">
        <v>14</v>
      </c>
      <c r="Q23" s="75" t="s">
        <v>16</v>
      </c>
    </row>
    <row r="24" spans="1:17" ht="15.75" customHeight="1">
      <c r="A24" s="76"/>
      <c r="B24" s="79"/>
      <c r="C24" s="69"/>
      <c r="D24" s="75"/>
      <c r="E24" s="76"/>
      <c r="F24" s="75" t="s">
        <v>8</v>
      </c>
      <c r="G24" s="75" t="s">
        <v>10</v>
      </c>
      <c r="H24" s="76"/>
      <c r="I24" s="76"/>
      <c r="J24" s="75" t="s">
        <v>8</v>
      </c>
      <c r="K24" s="75" t="s">
        <v>10</v>
      </c>
      <c r="L24" s="76"/>
      <c r="M24" s="76"/>
      <c r="N24" s="75"/>
      <c r="O24" s="75"/>
      <c r="P24" s="75"/>
      <c r="Q24" s="75"/>
    </row>
    <row r="25" spans="1:17" ht="15.75" customHeight="1">
      <c r="A25" s="76"/>
      <c r="B25" s="79"/>
      <c r="C25" s="69"/>
      <c r="D25" s="75"/>
      <c r="E25" s="76"/>
      <c r="F25" s="76"/>
      <c r="G25" s="1" t="s">
        <v>9</v>
      </c>
      <c r="H25" s="1" t="s">
        <v>17</v>
      </c>
      <c r="I25" s="1" t="s">
        <v>12</v>
      </c>
      <c r="J25" s="76"/>
      <c r="K25" s="1" t="s">
        <v>9</v>
      </c>
      <c r="L25" s="1" t="s">
        <v>17</v>
      </c>
      <c r="M25" s="1" t="s">
        <v>12</v>
      </c>
      <c r="N25" s="75"/>
      <c r="O25" s="75"/>
      <c r="P25" s="75"/>
      <c r="Q25" s="75"/>
    </row>
    <row r="26" spans="1:17" ht="12.75">
      <c r="A26" s="8">
        <v>1</v>
      </c>
      <c r="B26" s="14">
        <v>2</v>
      </c>
      <c r="C26" s="1">
        <v>3</v>
      </c>
      <c r="D26" s="1">
        <v>4</v>
      </c>
      <c r="E26" s="8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7">
        <v>11</v>
      </c>
      <c r="L26" s="7">
        <v>12</v>
      </c>
      <c r="M26" s="7">
        <v>13</v>
      </c>
      <c r="N26" s="7">
        <v>14</v>
      </c>
      <c r="O26" s="7">
        <v>15</v>
      </c>
      <c r="P26" s="7">
        <v>16</v>
      </c>
      <c r="Q26" s="7">
        <v>17</v>
      </c>
    </row>
    <row r="27" spans="1:17" ht="18.75" customHeight="1">
      <c r="A27" s="70" t="s">
        <v>25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 ht="81">
      <c r="A28" s="8">
        <v>1</v>
      </c>
      <c r="B28" s="35" t="s">
        <v>26</v>
      </c>
      <c r="C28" s="36" t="s">
        <v>28</v>
      </c>
      <c r="D28" s="37" t="s">
        <v>27</v>
      </c>
      <c r="E28" s="38">
        <v>4</v>
      </c>
      <c r="F28" s="39">
        <v>8397.87</v>
      </c>
      <c r="G28" s="39">
        <v>5198.36</v>
      </c>
      <c r="H28" s="39">
        <v>3199.51</v>
      </c>
      <c r="I28" s="39">
        <v>466.79</v>
      </c>
      <c r="J28" s="39">
        <v>33591</v>
      </c>
      <c r="K28" s="39">
        <v>20793</v>
      </c>
      <c r="L28" s="39">
        <v>12798</v>
      </c>
      <c r="M28" s="39">
        <v>1867</v>
      </c>
      <c r="N28" s="39">
        <v>1047</v>
      </c>
      <c r="O28" s="39">
        <v>4188</v>
      </c>
      <c r="P28" s="39">
        <v>66.07</v>
      </c>
      <c r="Q28" s="39">
        <v>264.28</v>
      </c>
    </row>
    <row r="29" spans="1:17" ht="93">
      <c r="A29" s="8">
        <v>2</v>
      </c>
      <c r="B29" s="35" t="s">
        <v>29</v>
      </c>
      <c r="C29" s="36" t="s">
        <v>31</v>
      </c>
      <c r="D29" s="37" t="s">
        <v>30</v>
      </c>
      <c r="E29" s="38">
        <v>-4</v>
      </c>
      <c r="F29" s="39">
        <v>454.11</v>
      </c>
      <c r="G29" s="39">
        <v>272.13</v>
      </c>
      <c r="H29" s="39">
        <v>181.98</v>
      </c>
      <c r="I29" s="39">
        <v>26.04</v>
      </c>
      <c r="J29" s="39">
        <v>-1816</v>
      </c>
      <c r="K29" s="39">
        <v>-1088</v>
      </c>
      <c r="L29" s="39">
        <v>-728</v>
      </c>
      <c r="M29" s="39">
        <v>-104</v>
      </c>
      <c r="N29" s="39">
        <v>54.1</v>
      </c>
      <c r="O29" s="39">
        <v>-216.4</v>
      </c>
      <c r="P29" s="39">
        <v>3.67</v>
      </c>
      <c r="Q29" s="39">
        <v>-14.68</v>
      </c>
    </row>
    <row r="30" spans="1:17" ht="93">
      <c r="A30" s="8">
        <v>3</v>
      </c>
      <c r="B30" s="35" t="s">
        <v>32</v>
      </c>
      <c r="C30" s="36" t="s">
        <v>34</v>
      </c>
      <c r="D30" s="37" t="s">
        <v>33</v>
      </c>
      <c r="E30" s="40" t="s">
        <v>35</v>
      </c>
      <c r="F30" s="39">
        <v>51.81</v>
      </c>
      <c r="G30" s="39">
        <v>51.81</v>
      </c>
      <c r="H30" s="39"/>
      <c r="I30" s="39"/>
      <c r="J30" s="39">
        <v>-622</v>
      </c>
      <c r="K30" s="39">
        <v>-622</v>
      </c>
      <c r="L30" s="39"/>
      <c r="M30" s="39"/>
      <c r="N30" s="39">
        <v>10.3</v>
      </c>
      <c r="O30" s="39">
        <v>-123.6</v>
      </c>
      <c r="P30" s="39"/>
      <c r="Q30" s="39"/>
    </row>
    <row r="31" spans="1:17" ht="12.75">
      <c r="A31" s="80" t="s">
        <v>36</v>
      </c>
      <c r="B31" s="77"/>
      <c r="C31" s="77"/>
      <c r="D31" s="77"/>
      <c r="E31" s="77"/>
      <c r="F31" s="77"/>
      <c r="G31" s="77"/>
      <c r="H31" s="77"/>
      <c r="I31" s="77"/>
      <c r="J31" s="41">
        <v>31153</v>
      </c>
      <c r="K31" s="41">
        <v>19083</v>
      </c>
      <c r="L31" s="41">
        <v>12070</v>
      </c>
      <c r="M31" s="41">
        <v>1763</v>
      </c>
      <c r="N31" s="39"/>
      <c r="O31" s="41">
        <v>3848</v>
      </c>
      <c r="P31" s="39"/>
      <c r="Q31" s="41">
        <v>249.6</v>
      </c>
    </row>
    <row r="32" spans="1:17" ht="12.75">
      <c r="A32" s="80" t="s">
        <v>37</v>
      </c>
      <c r="B32" s="77"/>
      <c r="C32" s="77"/>
      <c r="D32" s="77"/>
      <c r="E32" s="77"/>
      <c r="F32" s="77"/>
      <c r="G32" s="77"/>
      <c r="H32" s="77"/>
      <c r="I32" s="77"/>
      <c r="J32" s="41">
        <v>37384</v>
      </c>
      <c r="K32" s="41">
        <v>22900</v>
      </c>
      <c r="L32" s="41">
        <v>14484</v>
      </c>
      <c r="M32" s="41">
        <v>2116</v>
      </c>
      <c r="N32" s="39"/>
      <c r="O32" s="41">
        <v>3848</v>
      </c>
      <c r="P32" s="39"/>
      <c r="Q32" s="41">
        <v>249.6</v>
      </c>
    </row>
    <row r="33" spans="1:17" ht="12.75">
      <c r="A33" s="80" t="s">
        <v>38</v>
      </c>
      <c r="B33" s="77"/>
      <c r="C33" s="77"/>
      <c r="D33" s="77"/>
      <c r="E33" s="77"/>
      <c r="F33" s="77"/>
      <c r="G33" s="77"/>
      <c r="H33" s="77"/>
      <c r="I33" s="77"/>
      <c r="J33" s="39"/>
      <c r="K33" s="39"/>
      <c r="L33" s="39"/>
      <c r="M33" s="39"/>
      <c r="N33" s="39"/>
      <c r="O33" s="39"/>
      <c r="P33" s="39"/>
      <c r="Q33" s="39"/>
    </row>
    <row r="34" spans="1:17" ht="12.75" customHeight="1">
      <c r="A34" s="80" t="s">
        <v>39</v>
      </c>
      <c r="B34" s="77"/>
      <c r="C34" s="77"/>
      <c r="D34" s="77"/>
      <c r="E34" s="77"/>
      <c r="F34" s="77"/>
      <c r="G34" s="77"/>
      <c r="H34" s="77"/>
      <c r="I34" s="77"/>
      <c r="J34" s="41">
        <v>6231</v>
      </c>
      <c r="K34" s="41">
        <v>3817</v>
      </c>
      <c r="L34" s="41">
        <v>2414</v>
      </c>
      <c r="M34" s="41">
        <v>353</v>
      </c>
      <c r="N34" s="39"/>
      <c r="O34" s="39"/>
      <c r="P34" s="39"/>
      <c r="Q34" s="39"/>
    </row>
    <row r="35" spans="1:17" ht="12.75">
      <c r="A35" s="80" t="s">
        <v>40</v>
      </c>
      <c r="B35" s="77"/>
      <c r="C35" s="77"/>
      <c r="D35" s="77"/>
      <c r="E35" s="77"/>
      <c r="F35" s="77"/>
      <c r="G35" s="77"/>
      <c r="H35" s="77"/>
      <c r="I35" s="77"/>
      <c r="J35" s="41">
        <v>17011</v>
      </c>
      <c r="K35" s="39"/>
      <c r="L35" s="39"/>
      <c r="M35" s="39"/>
      <c r="N35" s="39"/>
      <c r="O35" s="39"/>
      <c r="P35" s="39"/>
      <c r="Q35" s="39"/>
    </row>
    <row r="36" spans="1:17" ht="12.75">
      <c r="A36" s="80" t="s">
        <v>41</v>
      </c>
      <c r="B36" s="77"/>
      <c r="C36" s="77"/>
      <c r="D36" s="77"/>
      <c r="E36" s="77"/>
      <c r="F36" s="77"/>
      <c r="G36" s="77"/>
      <c r="H36" s="77"/>
      <c r="I36" s="77"/>
      <c r="J36" s="41">
        <v>12008</v>
      </c>
      <c r="K36" s="39"/>
      <c r="L36" s="39"/>
      <c r="M36" s="39"/>
      <c r="N36" s="39"/>
      <c r="O36" s="39"/>
      <c r="P36" s="39"/>
      <c r="Q36" s="39"/>
    </row>
    <row r="37" spans="1:17" ht="12.75">
      <c r="A37" s="81" t="s">
        <v>42</v>
      </c>
      <c r="B37" s="77"/>
      <c r="C37" s="77"/>
      <c r="D37" s="77"/>
      <c r="E37" s="77"/>
      <c r="F37" s="77"/>
      <c r="G37" s="77"/>
      <c r="H37" s="77"/>
      <c r="I37" s="77"/>
      <c r="J37" s="39"/>
      <c r="K37" s="39"/>
      <c r="L37" s="39"/>
      <c r="M37" s="39"/>
      <c r="N37" s="39"/>
      <c r="O37" s="39"/>
      <c r="P37" s="39"/>
      <c r="Q37" s="39"/>
    </row>
    <row r="38" spans="1:17" ht="12.75">
      <c r="A38" s="80" t="s">
        <v>43</v>
      </c>
      <c r="B38" s="77"/>
      <c r="C38" s="77"/>
      <c r="D38" s="77"/>
      <c r="E38" s="77"/>
      <c r="F38" s="77"/>
      <c r="G38" s="77"/>
      <c r="H38" s="77"/>
      <c r="I38" s="77"/>
      <c r="J38" s="41">
        <v>66403</v>
      </c>
      <c r="K38" s="39"/>
      <c r="L38" s="39"/>
      <c r="M38" s="39"/>
      <c r="N38" s="39"/>
      <c r="O38" s="41">
        <v>3848</v>
      </c>
      <c r="P38" s="39"/>
      <c r="Q38" s="41">
        <v>249.6</v>
      </c>
    </row>
    <row r="39" spans="1:17" ht="12.75">
      <c r="A39" s="80" t="s">
        <v>44</v>
      </c>
      <c r="B39" s="77"/>
      <c r="C39" s="77"/>
      <c r="D39" s="77"/>
      <c r="E39" s="77"/>
      <c r="F39" s="77"/>
      <c r="G39" s="77"/>
      <c r="H39" s="77"/>
      <c r="I39" s="77"/>
      <c r="J39" s="41">
        <v>66403</v>
      </c>
      <c r="K39" s="39"/>
      <c r="L39" s="39"/>
      <c r="M39" s="39"/>
      <c r="N39" s="39"/>
      <c r="O39" s="41">
        <v>3848</v>
      </c>
      <c r="P39" s="39"/>
      <c r="Q39" s="41">
        <v>249.6</v>
      </c>
    </row>
    <row r="40" spans="1:17" ht="12.75">
      <c r="A40" s="80" t="s">
        <v>45</v>
      </c>
      <c r="B40" s="77"/>
      <c r="C40" s="77"/>
      <c r="D40" s="77"/>
      <c r="E40" s="77"/>
      <c r="F40" s="77"/>
      <c r="G40" s="77"/>
      <c r="H40" s="77"/>
      <c r="I40" s="77"/>
      <c r="J40" s="39"/>
      <c r="K40" s="39"/>
      <c r="L40" s="39"/>
      <c r="M40" s="39"/>
      <c r="N40" s="39"/>
      <c r="O40" s="39"/>
      <c r="P40" s="39"/>
      <c r="Q40" s="39"/>
    </row>
    <row r="41" spans="1:17" ht="12.75">
      <c r="A41" s="80" t="s">
        <v>46</v>
      </c>
      <c r="B41" s="77"/>
      <c r="C41" s="77"/>
      <c r="D41" s="77"/>
      <c r="E41" s="77"/>
      <c r="F41" s="77"/>
      <c r="G41" s="77"/>
      <c r="H41" s="77"/>
      <c r="I41" s="77"/>
      <c r="J41" s="41">
        <v>14484</v>
      </c>
      <c r="K41" s="39"/>
      <c r="L41" s="39"/>
      <c r="M41" s="39"/>
      <c r="N41" s="39"/>
      <c r="O41" s="39"/>
      <c r="P41" s="39"/>
      <c r="Q41" s="39"/>
    </row>
    <row r="42" spans="1:17" ht="12.75">
      <c r="A42" s="80" t="s">
        <v>47</v>
      </c>
      <c r="B42" s="77"/>
      <c r="C42" s="77"/>
      <c r="D42" s="77"/>
      <c r="E42" s="77"/>
      <c r="F42" s="77"/>
      <c r="G42" s="77"/>
      <c r="H42" s="77"/>
      <c r="I42" s="77"/>
      <c r="J42" s="41">
        <v>25016</v>
      </c>
      <c r="K42" s="39"/>
      <c r="L42" s="39"/>
      <c r="M42" s="39"/>
      <c r="N42" s="39"/>
      <c r="O42" s="39"/>
      <c r="P42" s="39"/>
      <c r="Q42" s="39"/>
    </row>
    <row r="43" spans="1:17" ht="12.75">
      <c r="A43" s="80" t="s">
        <v>48</v>
      </c>
      <c r="B43" s="77"/>
      <c r="C43" s="77"/>
      <c r="D43" s="77"/>
      <c r="E43" s="77"/>
      <c r="F43" s="77"/>
      <c r="G43" s="77"/>
      <c r="H43" s="77"/>
      <c r="I43" s="77"/>
      <c r="J43" s="41">
        <v>17011</v>
      </c>
      <c r="K43" s="39"/>
      <c r="L43" s="39"/>
      <c r="M43" s="39"/>
      <c r="N43" s="39"/>
      <c r="O43" s="39"/>
      <c r="P43" s="39"/>
      <c r="Q43" s="39"/>
    </row>
    <row r="44" spans="1:17" ht="12.75">
      <c r="A44" s="80" t="s">
        <v>49</v>
      </c>
      <c r="B44" s="77"/>
      <c r="C44" s="77"/>
      <c r="D44" s="77"/>
      <c r="E44" s="77"/>
      <c r="F44" s="77"/>
      <c r="G44" s="77"/>
      <c r="H44" s="77"/>
      <c r="I44" s="77"/>
      <c r="J44" s="41">
        <v>12008</v>
      </c>
      <c r="K44" s="39"/>
      <c r="L44" s="39"/>
      <c r="M44" s="39"/>
      <c r="N44" s="39"/>
      <c r="O44" s="39"/>
      <c r="P44" s="39"/>
      <c r="Q44" s="39"/>
    </row>
    <row r="45" spans="1:17" ht="12.75">
      <c r="A45" s="81" t="s">
        <v>50</v>
      </c>
      <c r="B45" s="77"/>
      <c r="C45" s="77"/>
      <c r="D45" s="77"/>
      <c r="E45" s="77"/>
      <c r="F45" s="77"/>
      <c r="G45" s="77"/>
      <c r="H45" s="77"/>
      <c r="I45" s="77"/>
      <c r="J45" s="42">
        <v>66403</v>
      </c>
      <c r="K45" s="39"/>
      <c r="L45" s="39"/>
      <c r="M45" s="39"/>
      <c r="N45" s="39"/>
      <c r="O45" s="42">
        <v>3848</v>
      </c>
      <c r="P45" s="39"/>
      <c r="Q45" s="42">
        <v>249.6</v>
      </c>
    </row>
    <row r="46" spans="1:17" ht="18.75" customHeight="1">
      <c r="A46" s="70" t="s">
        <v>51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1:17" ht="40.5" customHeight="1">
      <c r="A47" s="8">
        <v>4</v>
      </c>
      <c r="B47" s="35" t="s">
        <v>101</v>
      </c>
      <c r="C47" s="36" t="s">
        <v>52</v>
      </c>
      <c r="D47" s="37" t="s">
        <v>53</v>
      </c>
      <c r="E47" s="38">
        <v>4</v>
      </c>
      <c r="F47" s="39">
        <v>209083</v>
      </c>
      <c r="G47" s="39"/>
      <c r="H47" s="39"/>
      <c r="I47" s="39"/>
      <c r="J47" s="39">
        <v>836332</v>
      </c>
      <c r="K47" s="39"/>
      <c r="L47" s="39"/>
      <c r="M47" s="39"/>
      <c r="N47" s="39"/>
      <c r="O47" s="39"/>
      <c r="P47" s="39"/>
      <c r="Q47" s="39"/>
    </row>
    <row r="48" spans="1:17" ht="27.75" customHeight="1">
      <c r="A48" s="8">
        <v>5</v>
      </c>
      <c r="B48" s="35" t="s">
        <v>100</v>
      </c>
      <c r="C48" s="36" t="s">
        <v>54</v>
      </c>
      <c r="D48" s="37" t="s">
        <v>55</v>
      </c>
      <c r="E48" s="38">
        <v>4</v>
      </c>
      <c r="F48" s="39">
        <v>10799.46</v>
      </c>
      <c r="G48" s="39"/>
      <c r="H48" s="39"/>
      <c r="I48" s="39"/>
      <c r="J48" s="39">
        <v>43198</v>
      </c>
      <c r="K48" s="39"/>
      <c r="L48" s="39"/>
      <c r="M48" s="39"/>
      <c r="N48" s="39"/>
      <c r="O48" s="39"/>
      <c r="P48" s="39"/>
      <c r="Q48" s="39"/>
    </row>
    <row r="49" spans="1:17" ht="54">
      <c r="A49" s="8">
        <v>6</v>
      </c>
      <c r="B49" s="35" t="s">
        <v>26</v>
      </c>
      <c r="C49" s="36" t="s">
        <v>56</v>
      </c>
      <c r="D49" s="37" t="s">
        <v>27</v>
      </c>
      <c r="E49" s="38">
        <v>4</v>
      </c>
      <c r="F49" s="39">
        <v>19265.47</v>
      </c>
      <c r="G49" s="39">
        <v>10396.71</v>
      </c>
      <c r="H49" s="39">
        <v>6399.03</v>
      </c>
      <c r="I49" s="39">
        <v>933.57</v>
      </c>
      <c r="J49" s="39">
        <v>77062</v>
      </c>
      <c r="K49" s="39">
        <v>41587</v>
      </c>
      <c r="L49" s="39">
        <v>25596</v>
      </c>
      <c r="M49" s="39">
        <v>3734</v>
      </c>
      <c r="N49" s="39">
        <v>1047</v>
      </c>
      <c r="O49" s="39">
        <v>4188</v>
      </c>
      <c r="P49" s="39">
        <v>66.07</v>
      </c>
      <c r="Q49" s="39">
        <v>264.28</v>
      </c>
    </row>
    <row r="50" spans="1:17" ht="66">
      <c r="A50" s="8">
        <v>7</v>
      </c>
      <c r="B50" s="35" t="s">
        <v>29</v>
      </c>
      <c r="C50" s="36" t="s">
        <v>57</v>
      </c>
      <c r="D50" s="37" t="s">
        <v>30</v>
      </c>
      <c r="E50" s="38">
        <v>-4</v>
      </c>
      <c r="F50" s="39">
        <v>1053</v>
      </c>
      <c r="G50" s="39">
        <v>544.25</v>
      </c>
      <c r="H50" s="39">
        <v>363.97</v>
      </c>
      <c r="I50" s="39">
        <v>52.08</v>
      </c>
      <c r="J50" s="39">
        <v>-4212</v>
      </c>
      <c r="K50" s="39">
        <v>-2177</v>
      </c>
      <c r="L50" s="39">
        <v>-1456</v>
      </c>
      <c r="M50" s="39">
        <v>-208</v>
      </c>
      <c r="N50" s="39">
        <v>54.1</v>
      </c>
      <c r="O50" s="39">
        <v>-216.4</v>
      </c>
      <c r="P50" s="39">
        <v>3.67</v>
      </c>
      <c r="Q50" s="39">
        <v>-14.68</v>
      </c>
    </row>
    <row r="51" spans="1:17" ht="66">
      <c r="A51" s="8">
        <v>8</v>
      </c>
      <c r="B51" s="35" t="s">
        <v>32</v>
      </c>
      <c r="C51" s="36" t="s">
        <v>58</v>
      </c>
      <c r="D51" s="37" t="s">
        <v>33</v>
      </c>
      <c r="E51" s="40" t="s">
        <v>35</v>
      </c>
      <c r="F51" s="39">
        <v>105.69</v>
      </c>
      <c r="G51" s="39">
        <v>103.62</v>
      </c>
      <c r="H51" s="39"/>
      <c r="I51" s="39"/>
      <c r="J51" s="39">
        <v>-1268</v>
      </c>
      <c r="K51" s="39">
        <v>-1243</v>
      </c>
      <c r="L51" s="39"/>
      <c r="M51" s="39"/>
      <c r="N51" s="39">
        <v>10.3</v>
      </c>
      <c r="O51" s="39">
        <v>-123.6</v>
      </c>
      <c r="P51" s="39"/>
      <c r="Q51" s="39"/>
    </row>
    <row r="52" spans="1:17" ht="12.75">
      <c r="A52" s="80" t="s">
        <v>36</v>
      </c>
      <c r="B52" s="77"/>
      <c r="C52" s="77"/>
      <c r="D52" s="77"/>
      <c r="E52" s="77"/>
      <c r="F52" s="77"/>
      <c r="G52" s="77"/>
      <c r="H52" s="77"/>
      <c r="I52" s="77"/>
      <c r="J52" s="41">
        <v>951112</v>
      </c>
      <c r="K52" s="41">
        <v>38167</v>
      </c>
      <c r="L52" s="41">
        <v>24140</v>
      </c>
      <c r="M52" s="41">
        <v>3526</v>
      </c>
      <c r="N52" s="39"/>
      <c r="O52" s="41">
        <v>3848</v>
      </c>
      <c r="P52" s="39"/>
      <c r="Q52" s="41">
        <v>249.6</v>
      </c>
    </row>
    <row r="53" spans="1:17" ht="12.75">
      <c r="A53" s="80" t="s">
        <v>37</v>
      </c>
      <c r="B53" s="77"/>
      <c r="C53" s="77"/>
      <c r="D53" s="77"/>
      <c r="E53" s="77"/>
      <c r="F53" s="77"/>
      <c r="G53" s="77"/>
      <c r="H53" s="77"/>
      <c r="I53" s="77"/>
      <c r="J53" s="41">
        <v>963573</v>
      </c>
      <c r="K53" s="41">
        <v>45800</v>
      </c>
      <c r="L53" s="41">
        <v>28968</v>
      </c>
      <c r="M53" s="41">
        <v>4231</v>
      </c>
      <c r="N53" s="39"/>
      <c r="O53" s="41">
        <v>3848</v>
      </c>
      <c r="P53" s="39"/>
      <c r="Q53" s="41">
        <v>249.6</v>
      </c>
    </row>
    <row r="54" spans="1:17" ht="12.75">
      <c r="A54" s="80" t="s">
        <v>38</v>
      </c>
      <c r="B54" s="77"/>
      <c r="C54" s="77"/>
      <c r="D54" s="77"/>
      <c r="E54" s="77"/>
      <c r="F54" s="77"/>
      <c r="G54" s="77"/>
      <c r="H54" s="77"/>
      <c r="I54" s="77"/>
      <c r="J54" s="39"/>
      <c r="K54" s="39"/>
      <c r="L54" s="39"/>
      <c r="M54" s="39"/>
      <c r="N54" s="39"/>
      <c r="O54" s="39"/>
      <c r="P54" s="39"/>
      <c r="Q54" s="39"/>
    </row>
    <row r="55" spans="1:17" ht="12.75" customHeight="1">
      <c r="A55" s="80" t="s">
        <v>59</v>
      </c>
      <c r="B55" s="77"/>
      <c r="C55" s="77"/>
      <c r="D55" s="77"/>
      <c r="E55" s="77"/>
      <c r="F55" s="77"/>
      <c r="G55" s="77"/>
      <c r="H55" s="77"/>
      <c r="I55" s="77"/>
      <c r="J55" s="41">
        <v>12461</v>
      </c>
      <c r="K55" s="41">
        <v>7633</v>
      </c>
      <c r="L55" s="41">
        <v>4828</v>
      </c>
      <c r="M55" s="41">
        <v>705</v>
      </c>
      <c r="N55" s="39"/>
      <c r="O55" s="39"/>
      <c r="P55" s="39"/>
      <c r="Q55" s="39"/>
    </row>
    <row r="56" spans="1:17" ht="12.75">
      <c r="A56" s="80" t="s">
        <v>40</v>
      </c>
      <c r="B56" s="77"/>
      <c r="C56" s="77"/>
      <c r="D56" s="77"/>
      <c r="E56" s="77"/>
      <c r="F56" s="77"/>
      <c r="G56" s="77"/>
      <c r="H56" s="77"/>
      <c r="I56" s="77"/>
      <c r="J56" s="41">
        <v>34021</v>
      </c>
      <c r="K56" s="39"/>
      <c r="L56" s="39"/>
      <c r="M56" s="39"/>
      <c r="N56" s="39"/>
      <c r="O56" s="39"/>
      <c r="P56" s="39"/>
      <c r="Q56" s="39"/>
    </row>
    <row r="57" spans="1:17" ht="12.75">
      <c r="A57" s="80" t="s">
        <v>41</v>
      </c>
      <c r="B57" s="77"/>
      <c r="C57" s="77"/>
      <c r="D57" s="77"/>
      <c r="E57" s="77"/>
      <c r="F57" s="77"/>
      <c r="G57" s="77"/>
      <c r="H57" s="77"/>
      <c r="I57" s="77"/>
      <c r="J57" s="41">
        <v>24015</v>
      </c>
      <c r="K57" s="39"/>
      <c r="L57" s="39"/>
      <c r="M57" s="39"/>
      <c r="N57" s="39"/>
      <c r="O57" s="39"/>
      <c r="P57" s="39"/>
      <c r="Q57" s="39"/>
    </row>
    <row r="58" spans="1:17" ht="12.75">
      <c r="A58" s="81" t="s">
        <v>60</v>
      </c>
      <c r="B58" s="77"/>
      <c r="C58" s="77"/>
      <c r="D58" s="77"/>
      <c r="E58" s="77"/>
      <c r="F58" s="77"/>
      <c r="G58" s="77"/>
      <c r="H58" s="77"/>
      <c r="I58" s="77"/>
      <c r="J58" s="39"/>
      <c r="K58" s="39"/>
      <c r="L58" s="39"/>
      <c r="M58" s="39"/>
      <c r="N58" s="39"/>
      <c r="O58" s="39"/>
      <c r="P58" s="39"/>
      <c r="Q58" s="39"/>
    </row>
    <row r="59" spans="1:17" ht="12.75">
      <c r="A59" s="80" t="s">
        <v>61</v>
      </c>
      <c r="B59" s="77"/>
      <c r="C59" s="77"/>
      <c r="D59" s="77"/>
      <c r="E59" s="77"/>
      <c r="F59" s="77"/>
      <c r="G59" s="77"/>
      <c r="H59" s="77"/>
      <c r="I59" s="77"/>
      <c r="J59" s="41">
        <v>185277</v>
      </c>
      <c r="K59" s="39"/>
      <c r="L59" s="39"/>
      <c r="M59" s="39"/>
      <c r="N59" s="39"/>
      <c r="O59" s="41">
        <v>3848</v>
      </c>
      <c r="P59" s="39"/>
      <c r="Q59" s="41">
        <v>249.6</v>
      </c>
    </row>
    <row r="60" spans="1:17" ht="12.75">
      <c r="A60" s="80" t="s">
        <v>62</v>
      </c>
      <c r="B60" s="77"/>
      <c r="C60" s="77"/>
      <c r="D60" s="77"/>
      <c r="E60" s="77"/>
      <c r="F60" s="77"/>
      <c r="G60" s="77"/>
      <c r="H60" s="77"/>
      <c r="I60" s="77"/>
      <c r="J60" s="41">
        <v>836332</v>
      </c>
      <c r="K60" s="39"/>
      <c r="L60" s="39"/>
      <c r="M60" s="39"/>
      <c r="N60" s="39"/>
      <c r="O60" s="39"/>
      <c r="P60" s="39"/>
      <c r="Q60" s="39"/>
    </row>
    <row r="61" spans="1:17" ht="12.75">
      <c r="A61" s="80" t="s">
        <v>44</v>
      </c>
      <c r="B61" s="77"/>
      <c r="C61" s="77"/>
      <c r="D61" s="77"/>
      <c r="E61" s="77"/>
      <c r="F61" s="77"/>
      <c r="G61" s="77"/>
      <c r="H61" s="77"/>
      <c r="I61" s="77"/>
      <c r="J61" s="41">
        <v>1021609</v>
      </c>
      <c r="K61" s="39"/>
      <c r="L61" s="39"/>
      <c r="M61" s="39"/>
      <c r="N61" s="39"/>
      <c r="O61" s="41">
        <v>3848</v>
      </c>
      <c r="P61" s="39"/>
      <c r="Q61" s="41">
        <v>249.6</v>
      </c>
    </row>
    <row r="62" spans="1:17" ht="12.75">
      <c r="A62" s="80" t="s">
        <v>45</v>
      </c>
      <c r="B62" s="77"/>
      <c r="C62" s="77"/>
      <c r="D62" s="77"/>
      <c r="E62" s="77"/>
      <c r="F62" s="77"/>
      <c r="G62" s="77"/>
      <c r="H62" s="77"/>
      <c r="I62" s="77"/>
      <c r="J62" s="39"/>
      <c r="K62" s="39"/>
      <c r="L62" s="39"/>
      <c r="M62" s="39"/>
      <c r="N62" s="39"/>
      <c r="O62" s="39"/>
      <c r="P62" s="39"/>
      <c r="Q62" s="39"/>
    </row>
    <row r="63" spans="1:17" ht="12.75">
      <c r="A63" s="80" t="s">
        <v>63</v>
      </c>
      <c r="B63" s="77"/>
      <c r="C63" s="77"/>
      <c r="D63" s="77"/>
      <c r="E63" s="77"/>
      <c r="F63" s="77"/>
      <c r="G63" s="77"/>
      <c r="H63" s="77"/>
      <c r="I63" s="77"/>
      <c r="J63" s="41">
        <v>52473</v>
      </c>
      <c r="K63" s="39"/>
      <c r="L63" s="39"/>
      <c r="M63" s="39"/>
      <c r="N63" s="39"/>
      <c r="O63" s="39"/>
      <c r="P63" s="39"/>
      <c r="Q63" s="39"/>
    </row>
    <row r="64" spans="1:17" ht="12.75">
      <c r="A64" s="80" t="s">
        <v>46</v>
      </c>
      <c r="B64" s="77"/>
      <c r="C64" s="77"/>
      <c r="D64" s="77"/>
      <c r="E64" s="77"/>
      <c r="F64" s="77"/>
      <c r="G64" s="77"/>
      <c r="H64" s="77"/>
      <c r="I64" s="77"/>
      <c r="J64" s="41">
        <v>28968</v>
      </c>
      <c r="K64" s="39"/>
      <c r="L64" s="39"/>
      <c r="M64" s="39"/>
      <c r="N64" s="39"/>
      <c r="O64" s="39"/>
      <c r="P64" s="39"/>
      <c r="Q64" s="39"/>
    </row>
    <row r="65" spans="1:17" ht="12.75">
      <c r="A65" s="80" t="s">
        <v>47</v>
      </c>
      <c r="B65" s="77"/>
      <c r="C65" s="77"/>
      <c r="D65" s="77"/>
      <c r="E65" s="77"/>
      <c r="F65" s="77"/>
      <c r="G65" s="77"/>
      <c r="H65" s="77"/>
      <c r="I65" s="77"/>
      <c r="J65" s="41">
        <v>50031</v>
      </c>
      <c r="K65" s="39"/>
      <c r="L65" s="39"/>
      <c r="M65" s="39"/>
      <c r="N65" s="39"/>
      <c r="O65" s="39"/>
      <c r="P65" s="39"/>
      <c r="Q65" s="39"/>
    </row>
    <row r="66" spans="1:17" ht="12.75">
      <c r="A66" s="80" t="s">
        <v>64</v>
      </c>
      <c r="B66" s="77"/>
      <c r="C66" s="77"/>
      <c r="D66" s="77"/>
      <c r="E66" s="77"/>
      <c r="F66" s="77"/>
      <c r="G66" s="77"/>
      <c r="H66" s="77"/>
      <c r="I66" s="77"/>
      <c r="J66" s="41">
        <v>836332</v>
      </c>
      <c r="K66" s="39"/>
      <c r="L66" s="39"/>
      <c r="M66" s="39"/>
      <c r="N66" s="39"/>
      <c r="O66" s="39"/>
      <c r="P66" s="39"/>
      <c r="Q66" s="39"/>
    </row>
    <row r="67" spans="1:17" ht="12.75">
      <c r="A67" s="80" t="s">
        <v>48</v>
      </c>
      <c r="B67" s="77"/>
      <c r="C67" s="77"/>
      <c r="D67" s="77"/>
      <c r="E67" s="77"/>
      <c r="F67" s="77"/>
      <c r="G67" s="77"/>
      <c r="H67" s="77"/>
      <c r="I67" s="77"/>
      <c r="J67" s="41">
        <v>34021</v>
      </c>
      <c r="K67" s="39"/>
      <c r="L67" s="39"/>
      <c r="M67" s="39"/>
      <c r="N67" s="39"/>
      <c r="O67" s="39"/>
      <c r="P67" s="39"/>
      <c r="Q67" s="39"/>
    </row>
    <row r="68" spans="1:17" ht="12.75">
      <c r="A68" s="80" t="s">
        <v>49</v>
      </c>
      <c r="B68" s="77"/>
      <c r="C68" s="77"/>
      <c r="D68" s="77"/>
      <c r="E68" s="77"/>
      <c r="F68" s="77"/>
      <c r="G68" s="77"/>
      <c r="H68" s="77"/>
      <c r="I68" s="77"/>
      <c r="J68" s="41">
        <v>24015</v>
      </c>
      <c r="K68" s="39"/>
      <c r="L68" s="39"/>
      <c r="M68" s="39"/>
      <c r="N68" s="39"/>
      <c r="O68" s="39"/>
      <c r="P68" s="39"/>
      <c r="Q68" s="39"/>
    </row>
    <row r="69" spans="1:17" ht="12.75">
      <c r="A69" s="81" t="s">
        <v>65</v>
      </c>
      <c r="B69" s="77"/>
      <c r="C69" s="77"/>
      <c r="D69" s="77"/>
      <c r="E69" s="77"/>
      <c r="F69" s="77"/>
      <c r="G69" s="77"/>
      <c r="H69" s="77"/>
      <c r="I69" s="77"/>
      <c r="J69" s="42">
        <v>1021609</v>
      </c>
      <c r="K69" s="39"/>
      <c r="L69" s="39"/>
      <c r="M69" s="39"/>
      <c r="N69" s="39"/>
      <c r="O69" s="42">
        <v>3848</v>
      </c>
      <c r="P69" s="39"/>
      <c r="Q69" s="42">
        <v>249.6</v>
      </c>
    </row>
    <row r="70" spans="1:17" ht="18.75" customHeight="1">
      <c r="A70" s="70" t="s">
        <v>66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1:17" ht="66">
      <c r="A71" s="8">
        <v>9</v>
      </c>
      <c r="B71" s="35" t="s">
        <v>67</v>
      </c>
      <c r="C71" s="36" t="s">
        <v>68</v>
      </c>
      <c r="D71" s="37" t="s">
        <v>27</v>
      </c>
      <c r="E71" s="38">
        <v>4</v>
      </c>
      <c r="F71" s="39">
        <v>11094.41</v>
      </c>
      <c r="G71" s="39">
        <v>11094.41</v>
      </c>
      <c r="H71" s="39"/>
      <c r="I71" s="39"/>
      <c r="J71" s="39">
        <v>44378</v>
      </c>
      <c r="K71" s="39">
        <v>44378</v>
      </c>
      <c r="L71" s="39"/>
      <c r="M71" s="39"/>
      <c r="N71" s="39">
        <v>734</v>
      </c>
      <c r="O71" s="39">
        <v>2936</v>
      </c>
      <c r="P71" s="39"/>
      <c r="Q71" s="39"/>
    </row>
    <row r="72" spans="1:17" ht="54">
      <c r="A72" s="8">
        <v>10</v>
      </c>
      <c r="B72" s="35" t="s">
        <v>69</v>
      </c>
      <c r="C72" s="36" t="s">
        <v>70</v>
      </c>
      <c r="D72" s="37" t="s">
        <v>30</v>
      </c>
      <c r="E72" s="40" t="s">
        <v>71</v>
      </c>
      <c r="F72" s="39">
        <v>217.66</v>
      </c>
      <c r="G72" s="39">
        <v>217.66</v>
      </c>
      <c r="H72" s="39"/>
      <c r="I72" s="39"/>
      <c r="J72" s="39">
        <v>-1741</v>
      </c>
      <c r="K72" s="39">
        <v>-1741</v>
      </c>
      <c r="L72" s="39"/>
      <c r="M72" s="39"/>
      <c r="N72" s="39">
        <v>14.4</v>
      </c>
      <c r="O72" s="39">
        <v>-115.2</v>
      </c>
      <c r="P72" s="39"/>
      <c r="Q72" s="39"/>
    </row>
    <row r="73" spans="1:17" ht="12.75">
      <c r="A73" s="80" t="s">
        <v>36</v>
      </c>
      <c r="B73" s="77"/>
      <c r="C73" s="77"/>
      <c r="D73" s="77"/>
      <c r="E73" s="77"/>
      <c r="F73" s="77"/>
      <c r="G73" s="77"/>
      <c r="H73" s="77"/>
      <c r="I73" s="77"/>
      <c r="J73" s="41">
        <v>42637</v>
      </c>
      <c r="K73" s="41">
        <v>42637</v>
      </c>
      <c r="L73" s="39"/>
      <c r="M73" s="39"/>
      <c r="N73" s="39"/>
      <c r="O73" s="41">
        <v>2820.8</v>
      </c>
      <c r="P73" s="39"/>
      <c r="Q73" s="39"/>
    </row>
    <row r="74" spans="1:17" ht="12.75">
      <c r="A74" s="80" t="s">
        <v>37</v>
      </c>
      <c r="B74" s="77"/>
      <c r="C74" s="77"/>
      <c r="D74" s="77"/>
      <c r="E74" s="77"/>
      <c r="F74" s="77"/>
      <c r="G74" s="77"/>
      <c r="H74" s="77"/>
      <c r="I74" s="77"/>
      <c r="J74" s="41">
        <v>51164</v>
      </c>
      <c r="K74" s="41">
        <v>51164</v>
      </c>
      <c r="L74" s="39"/>
      <c r="M74" s="39"/>
      <c r="N74" s="39"/>
      <c r="O74" s="41">
        <v>2820.8</v>
      </c>
      <c r="P74" s="39"/>
      <c r="Q74" s="39"/>
    </row>
    <row r="75" spans="1:17" ht="12.75">
      <c r="A75" s="80" t="s">
        <v>38</v>
      </c>
      <c r="B75" s="77"/>
      <c r="C75" s="77"/>
      <c r="D75" s="77"/>
      <c r="E75" s="77"/>
      <c r="F75" s="77"/>
      <c r="G75" s="77"/>
      <c r="H75" s="77"/>
      <c r="I75" s="77"/>
      <c r="J75" s="39"/>
      <c r="K75" s="39"/>
      <c r="L75" s="39"/>
      <c r="M75" s="39"/>
      <c r="N75" s="39"/>
      <c r="O75" s="39"/>
      <c r="P75" s="39"/>
      <c r="Q75" s="39"/>
    </row>
    <row r="76" spans="1:17" ht="12.75" customHeight="1">
      <c r="A76" s="80" t="s">
        <v>72</v>
      </c>
      <c r="B76" s="77"/>
      <c r="C76" s="77"/>
      <c r="D76" s="77"/>
      <c r="E76" s="77"/>
      <c r="F76" s="77"/>
      <c r="G76" s="77"/>
      <c r="H76" s="77"/>
      <c r="I76" s="77"/>
      <c r="J76" s="41">
        <v>8527</v>
      </c>
      <c r="K76" s="41">
        <v>8527</v>
      </c>
      <c r="L76" s="39"/>
      <c r="M76" s="39"/>
      <c r="N76" s="39"/>
      <c r="O76" s="39"/>
      <c r="P76" s="39"/>
      <c r="Q76" s="39"/>
    </row>
    <row r="77" spans="1:17" ht="12.75">
      <c r="A77" s="80" t="s">
        <v>40</v>
      </c>
      <c r="B77" s="77"/>
      <c r="C77" s="77"/>
      <c r="D77" s="77"/>
      <c r="E77" s="77"/>
      <c r="F77" s="77"/>
      <c r="G77" s="77"/>
      <c r="H77" s="77"/>
      <c r="I77" s="77"/>
      <c r="J77" s="41">
        <v>28140</v>
      </c>
      <c r="K77" s="39"/>
      <c r="L77" s="39"/>
      <c r="M77" s="39"/>
      <c r="N77" s="39"/>
      <c r="O77" s="39"/>
      <c r="P77" s="39"/>
      <c r="Q77" s="39"/>
    </row>
    <row r="78" spans="1:17" ht="12.75">
      <c r="A78" s="80" t="s">
        <v>41</v>
      </c>
      <c r="B78" s="77"/>
      <c r="C78" s="77"/>
      <c r="D78" s="77"/>
      <c r="E78" s="77"/>
      <c r="F78" s="77"/>
      <c r="G78" s="77"/>
      <c r="H78" s="77"/>
      <c r="I78" s="77"/>
      <c r="J78" s="41">
        <v>16372</v>
      </c>
      <c r="K78" s="39"/>
      <c r="L78" s="39"/>
      <c r="M78" s="39"/>
      <c r="N78" s="39"/>
      <c r="O78" s="39"/>
      <c r="P78" s="39"/>
      <c r="Q78" s="39"/>
    </row>
    <row r="79" spans="1:17" ht="12.75">
      <c r="A79" s="81" t="s">
        <v>73</v>
      </c>
      <c r="B79" s="77"/>
      <c r="C79" s="77"/>
      <c r="D79" s="77"/>
      <c r="E79" s="77"/>
      <c r="F79" s="77"/>
      <c r="G79" s="77"/>
      <c r="H79" s="77"/>
      <c r="I79" s="77"/>
      <c r="J79" s="39"/>
      <c r="K79" s="39"/>
      <c r="L79" s="39"/>
      <c r="M79" s="39"/>
      <c r="N79" s="39"/>
      <c r="O79" s="39"/>
      <c r="P79" s="39"/>
      <c r="Q79" s="39"/>
    </row>
    <row r="80" spans="1:17" ht="12.75">
      <c r="A80" s="80" t="s">
        <v>74</v>
      </c>
      <c r="B80" s="77"/>
      <c r="C80" s="77"/>
      <c r="D80" s="77"/>
      <c r="E80" s="77"/>
      <c r="F80" s="77"/>
      <c r="G80" s="77"/>
      <c r="H80" s="77"/>
      <c r="I80" s="77"/>
      <c r="J80" s="41">
        <v>95676</v>
      </c>
      <c r="K80" s="39"/>
      <c r="L80" s="39"/>
      <c r="M80" s="39"/>
      <c r="N80" s="39"/>
      <c r="O80" s="41">
        <v>2820.8</v>
      </c>
      <c r="P80" s="39"/>
      <c r="Q80" s="39"/>
    </row>
    <row r="81" spans="1:17" ht="12.75">
      <c r="A81" s="80" t="s">
        <v>44</v>
      </c>
      <c r="B81" s="77"/>
      <c r="C81" s="77"/>
      <c r="D81" s="77"/>
      <c r="E81" s="77"/>
      <c r="F81" s="77"/>
      <c r="G81" s="77"/>
      <c r="H81" s="77"/>
      <c r="I81" s="77"/>
      <c r="J81" s="41">
        <v>95676</v>
      </c>
      <c r="K81" s="39"/>
      <c r="L81" s="39"/>
      <c r="M81" s="39"/>
      <c r="N81" s="39"/>
      <c r="O81" s="41">
        <v>2820.8</v>
      </c>
      <c r="P81" s="39"/>
      <c r="Q81" s="39"/>
    </row>
    <row r="82" spans="1:17" ht="12.75">
      <c r="A82" s="80" t="s">
        <v>45</v>
      </c>
      <c r="B82" s="77"/>
      <c r="C82" s="77"/>
      <c r="D82" s="77"/>
      <c r="E82" s="77"/>
      <c r="F82" s="77"/>
      <c r="G82" s="77"/>
      <c r="H82" s="77"/>
      <c r="I82" s="77"/>
      <c r="J82" s="39"/>
      <c r="K82" s="39"/>
      <c r="L82" s="39"/>
      <c r="M82" s="39"/>
      <c r="N82" s="39"/>
      <c r="O82" s="39"/>
      <c r="P82" s="39"/>
      <c r="Q82" s="39"/>
    </row>
    <row r="83" spans="1:17" ht="12.75">
      <c r="A83" s="80" t="s">
        <v>47</v>
      </c>
      <c r="B83" s="77"/>
      <c r="C83" s="77"/>
      <c r="D83" s="77"/>
      <c r="E83" s="77"/>
      <c r="F83" s="77"/>
      <c r="G83" s="77"/>
      <c r="H83" s="77"/>
      <c r="I83" s="77"/>
      <c r="J83" s="41">
        <v>51164</v>
      </c>
      <c r="K83" s="39"/>
      <c r="L83" s="39"/>
      <c r="M83" s="39"/>
      <c r="N83" s="39"/>
      <c r="O83" s="39"/>
      <c r="P83" s="39"/>
      <c r="Q83" s="39"/>
    </row>
    <row r="84" spans="1:17" ht="12.75">
      <c r="A84" s="80" t="s">
        <v>48</v>
      </c>
      <c r="B84" s="77"/>
      <c r="C84" s="77"/>
      <c r="D84" s="77"/>
      <c r="E84" s="77"/>
      <c r="F84" s="77"/>
      <c r="G84" s="77"/>
      <c r="H84" s="77"/>
      <c r="I84" s="77"/>
      <c r="J84" s="41">
        <v>28140</v>
      </c>
      <c r="K84" s="39"/>
      <c r="L84" s="39"/>
      <c r="M84" s="39"/>
      <c r="N84" s="39"/>
      <c r="O84" s="39"/>
      <c r="P84" s="39"/>
      <c r="Q84" s="39"/>
    </row>
    <row r="85" spans="1:17" ht="12.75">
      <c r="A85" s="80" t="s">
        <v>49</v>
      </c>
      <c r="B85" s="77"/>
      <c r="C85" s="77"/>
      <c r="D85" s="77"/>
      <c r="E85" s="77"/>
      <c r="F85" s="77"/>
      <c r="G85" s="77"/>
      <c r="H85" s="77"/>
      <c r="I85" s="77"/>
      <c r="J85" s="41">
        <v>16372</v>
      </c>
      <c r="K85" s="39"/>
      <c r="L85" s="39"/>
      <c r="M85" s="39"/>
      <c r="N85" s="39"/>
      <c r="O85" s="39"/>
      <c r="P85" s="39"/>
      <c r="Q85" s="39"/>
    </row>
    <row r="86" spans="1:17" ht="12.75">
      <c r="A86" s="81" t="s">
        <v>75</v>
      </c>
      <c r="B86" s="77"/>
      <c r="C86" s="77"/>
      <c r="D86" s="77"/>
      <c r="E86" s="77"/>
      <c r="F86" s="77"/>
      <c r="G86" s="77"/>
      <c r="H86" s="77"/>
      <c r="I86" s="77"/>
      <c r="J86" s="42">
        <v>95676</v>
      </c>
      <c r="K86" s="39"/>
      <c r="L86" s="39"/>
      <c r="M86" s="39"/>
      <c r="N86" s="39"/>
      <c r="O86" s="42">
        <v>2820.8</v>
      </c>
      <c r="P86" s="39"/>
      <c r="Q86" s="39"/>
    </row>
    <row r="87" spans="1:17" ht="18.75" customHeight="1">
      <c r="A87" s="70" t="s">
        <v>76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</row>
    <row r="88" spans="1:17" ht="42">
      <c r="A88" s="8">
        <v>11</v>
      </c>
      <c r="B88" s="35" t="s">
        <v>77</v>
      </c>
      <c r="C88" s="36" t="s">
        <v>78</v>
      </c>
      <c r="D88" s="37" t="s">
        <v>27</v>
      </c>
      <c r="E88" s="38">
        <v>4</v>
      </c>
      <c r="F88" s="39">
        <v>785.09</v>
      </c>
      <c r="G88" s="39">
        <v>762.22</v>
      </c>
      <c r="H88" s="39"/>
      <c r="I88" s="39"/>
      <c r="J88" s="39">
        <v>3140</v>
      </c>
      <c r="K88" s="39">
        <v>3049</v>
      </c>
      <c r="L88" s="39"/>
      <c r="M88" s="39"/>
      <c r="N88" s="39">
        <v>46.31</v>
      </c>
      <c r="O88" s="39">
        <v>185.24</v>
      </c>
      <c r="P88" s="39"/>
      <c r="Q88" s="39"/>
    </row>
    <row r="89" spans="1:17" ht="54">
      <c r="A89" s="8">
        <v>12</v>
      </c>
      <c r="B89" s="35" t="s">
        <v>79</v>
      </c>
      <c r="C89" s="36" t="s">
        <v>80</v>
      </c>
      <c r="D89" s="37" t="s">
        <v>30</v>
      </c>
      <c r="E89" s="40" t="s">
        <v>81</v>
      </c>
      <c r="F89" s="39">
        <v>78.21</v>
      </c>
      <c r="G89" s="39">
        <v>75.93</v>
      </c>
      <c r="H89" s="39"/>
      <c r="I89" s="39"/>
      <c r="J89" s="39">
        <v>1877</v>
      </c>
      <c r="K89" s="39">
        <v>1822</v>
      </c>
      <c r="L89" s="39"/>
      <c r="M89" s="39"/>
      <c r="N89" s="39">
        <v>4.68</v>
      </c>
      <c r="O89" s="39">
        <v>112.32</v>
      </c>
      <c r="P89" s="39"/>
      <c r="Q89" s="39"/>
    </row>
    <row r="90" spans="1:17" ht="24">
      <c r="A90" s="8">
        <v>13</v>
      </c>
      <c r="B90" s="35" t="s">
        <v>82</v>
      </c>
      <c r="C90" s="36" t="s">
        <v>83</v>
      </c>
      <c r="D90" s="37" t="s">
        <v>27</v>
      </c>
      <c r="E90" s="38">
        <v>4</v>
      </c>
      <c r="F90" s="39">
        <v>1949.9</v>
      </c>
      <c r="G90" s="39"/>
      <c r="H90" s="39"/>
      <c r="I90" s="39"/>
      <c r="J90" s="39">
        <v>7800</v>
      </c>
      <c r="K90" s="39"/>
      <c r="L90" s="39"/>
      <c r="M90" s="39"/>
      <c r="N90" s="39"/>
      <c r="O90" s="39"/>
      <c r="P90" s="39"/>
      <c r="Q90" s="39"/>
    </row>
    <row r="91" spans="1:17" ht="12.75">
      <c r="A91" s="80" t="s">
        <v>36</v>
      </c>
      <c r="B91" s="77"/>
      <c r="C91" s="77"/>
      <c r="D91" s="77"/>
      <c r="E91" s="77"/>
      <c r="F91" s="77"/>
      <c r="G91" s="77"/>
      <c r="H91" s="77"/>
      <c r="I91" s="77"/>
      <c r="J91" s="41">
        <v>12817</v>
      </c>
      <c r="K91" s="41">
        <v>4871</v>
      </c>
      <c r="L91" s="39"/>
      <c r="M91" s="39"/>
      <c r="N91" s="39"/>
      <c r="O91" s="41">
        <v>297.56</v>
      </c>
      <c r="P91" s="39"/>
      <c r="Q91" s="39"/>
    </row>
    <row r="92" spans="1:17" ht="12.75">
      <c r="A92" s="80" t="s">
        <v>40</v>
      </c>
      <c r="B92" s="77"/>
      <c r="C92" s="77"/>
      <c r="D92" s="77"/>
      <c r="E92" s="77"/>
      <c r="F92" s="77"/>
      <c r="G92" s="77"/>
      <c r="H92" s="77"/>
      <c r="I92" s="77"/>
      <c r="J92" s="41">
        <v>3312</v>
      </c>
      <c r="K92" s="39"/>
      <c r="L92" s="39"/>
      <c r="M92" s="39"/>
      <c r="N92" s="39"/>
      <c r="O92" s="39"/>
      <c r="P92" s="39"/>
      <c r="Q92" s="39"/>
    </row>
    <row r="93" spans="1:17" ht="12.75">
      <c r="A93" s="80" t="s">
        <v>41</v>
      </c>
      <c r="B93" s="77"/>
      <c r="C93" s="77"/>
      <c r="D93" s="77"/>
      <c r="E93" s="77"/>
      <c r="F93" s="77"/>
      <c r="G93" s="77"/>
      <c r="H93" s="77"/>
      <c r="I93" s="77"/>
      <c r="J93" s="41">
        <v>2338</v>
      </c>
      <c r="K93" s="39"/>
      <c r="L93" s="39"/>
      <c r="M93" s="39"/>
      <c r="N93" s="39"/>
      <c r="O93" s="39"/>
      <c r="P93" s="39"/>
      <c r="Q93" s="39"/>
    </row>
    <row r="94" spans="1:17" ht="12.75">
      <c r="A94" s="81" t="s">
        <v>84</v>
      </c>
      <c r="B94" s="77"/>
      <c r="C94" s="77"/>
      <c r="D94" s="77"/>
      <c r="E94" s="77"/>
      <c r="F94" s="77"/>
      <c r="G94" s="77"/>
      <c r="H94" s="77"/>
      <c r="I94" s="77"/>
      <c r="J94" s="39"/>
      <c r="K94" s="39"/>
      <c r="L94" s="39"/>
      <c r="M94" s="39"/>
      <c r="N94" s="39"/>
      <c r="O94" s="39"/>
      <c r="P94" s="39"/>
      <c r="Q94" s="39"/>
    </row>
    <row r="95" spans="1:17" ht="12.75">
      <c r="A95" s="80" t="s">
        <v>43</v>
      </c>
      <c r="B95" s="77"/>
      <c r="C95" s="77"/>
      <c r="D95" s="77"/>
      <c r="E95" s="77"/>
      <c r="F95" s="77"/>
      <c r="G95" s="77"/>
      <c r="H95" s="77"/>
      <c r="I95" s="77"/>
      <c r="J95" s="41">
        <v>18467</v>
      </c>
      <c r="K95" s="39"/>
      <c r="L95" s="39"/>
      <c r="M95" s="39"/>
      <c r="N95" s="39"/>
      <c r="O95" s="41">
        <v>297.56</v>
      </c>
      <c r="P95" s="39"/>
      <c r="Q95" s="39"/>
    </row>
    <row r="96" spans="1:17" ht="12.75">
      <c r="A96" s="80" t="s">
        <v>44</v>
      </c>
      <c r="B96" s="77"/>
      <c r="C96" s="77"/>
      <c r="D96" s="77"/>
      <c r="E96" s="77"/>
      <c r="F96" s="77"/>
      <c r="G96" s="77"/>
      <c r="H96" s="77"/>
      <c r="I96" s="77"/>
      <c r="J96" s="41">
        <v>18467</v>
      </c>
      <c r="K96" s="39"/>
      <c r="L96" s="39"/>
      <c r="M96" s="39"/>
      <c r="N96" s="39"/>
      <c r="O96" s="41">
        <v>297.56</v>
      </c>
      <c r="P96" s="39"/>
      <c r="Q96" s="39"/>
    </row>
    <row r="97" spans="1:17" ht="12.75">
      <c r="A97" s="80" t="s">
        <v>45</v>
      </c>
      <c r="B97" s="77"/>
      <c r="C97" s="77"/>
      <c r="D97" s="77"/>
      <c r="E97" s="77"/>
      <c r="F97" s="77"/>
      <c r="G97" s="77"/>
      <c r="H97" s="77"/>
      <c r="I97" s="77"/>
      <c r="J97" s="39"/>
      <c r="K97" s="39"/>
      <c r="L97" s="39"/>
      <c r="M97" s="39"/>
      <c r="N97" s="39"/>
      <c r="O97" s="39"/>
      <c r="P97" s="39"/>
      <c r="Q97" s="39"/>
    </row>
    <row r="98" spans="1:17" ht="12.75">
      <c r="A98" s="80" t="s">
        <v>63</v>
      </c>
      <c r="B98" s="77"/>
      <c r="C98" s="77"/>
      <c r="D98" s="77"/>
      <c r="E98" s="77"/>
      <c r="F98" s="77"/>
      <c r="G98" s="77"/>
      <c r="H98" s="77"/>
      <c r="I98" s="77"/>
      <c r="J98" s="41">
        <v>7946</v>
      </c>
      <c r="K98" s="39"/>
      <c r="L98" s="39"/>
      <c r="M98" s="39"/>
      <c r="N98" s="39"/>
      <c r="O98" s="39"/>
      <c r="P98" s="39"/>
      <c r="Q98" s="39"/>
    </row>
    <row r="99" spans="1:17" ht="12.75">
      <c r="A99" s="80" t="s">
        <v>47</v>
      </c>
      <c r="B99" s="77"/>
      <c r="C99" s="77"/>
      <c r="D99" s="77"/>
      <c r="E99" s="77"/>
      <c r="F99" s="77"/>
      <c r="G99" s="77"/>
      <c r="H99" s="77"/>
      <c r="I99" s="77"/>
      <c r="J99" s="41">
        <v>4871</v>
      </c>
      <c r="K99" s="39"/>
      <c r="L99" s="39"/>
      <c r="M99" s="39"/>
      <c r="N99" s="39"/>
      <c r="O99" s="39"/>
      <c r="P99" s="39"/>
      <c r="Q99" s="39"/>
    </row>
    <row r="100" spans="1:17" ht="12.75">
      <c r="A100" s="80" t="s">
        <v>48</v>
      </c>
      <c r="B100" s="77"/>
      <c r="C100" s="77"/>
      <c r="D100" s="77"/>
      <c r="E100" s="77"/>
      <c r="F100" s="77"/>
      <c r="G100" s="77"/>
      <c r="H100" s="77"/>
      <c r="I100" s="77"/>
      <c r="J100" s="41">
        <v>3312</v>
      </c>
      <c r="K100" s="39"/>
      <c r="L100" s="39"/>
      <c r="M100" s="39"/>
      <c r="N100" s="39"/>
      <c r="O100" s="39"/>
      <c r="P100" s="39"/>
      <c r="Q100" s="39"/>
    </row>
    <row r="101" spans="1:17" ht="12.75">
      <c r="A101" s="80" t="s">
        <v>49</v>
      </c>
      <c r="B101" s="77"/>
      <c r="C101" s="77"/>
      <c r="D101" s="77"/>
      <c r="E101" s="77"/>
      <c r="F101" s="77"/>
      <c r="G101" s="77"/>
      <c r="H101" s="77"/>
      <c r="I101" s="77"/>
      <c r="J101" s="41">
        <v>2338</v>
      </c>
      <c r="K101" s="39"/>
      <c r="L101" s="39"/>
      <c r="M101" s="39"/>
      <c r="N101" s="39"/>
      <c r="O101" s="39"/>
      <c r="P101" s="39"/>
      <c r="Q101" s="39"/>
    </row>
    <row r="102" spans="1:17" ht="12.75">
      <c r="A102" s="81" t="s">
        <v>85</v>
      </c>
      <c r="B102" s="77"/>
      <c r="C102" s="77"/>
      <c r="D102" s="77"/>
      <c r="E102" s="77"/>
      <c r="F102" s="77"/>
      <c r="G102" s="77"/>
      <c r="H102" s="77"/>
      <c r="I102" s="77"/>
      <c r="J102" s="42">
        <v>18467</v>
      </c>
      <c r="K102" s="39"/>
      <c r="L102" s="39"/>
      <c r="M102" s="39"/>
      <c r="N102" s="39"/>
      <c r="O102" s="42">
        <v>297.56</v>
      </c>
      <c r="P102" s="39"/>
      <c r="Q102" s="39"/>
    </row>
    <row r="103" spans="1:17" ht="12.75">
      <c r="A103" s="82" t="s">
        <v>86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</row>
    <row r="104" spans="1:17" ht="12.75">
      <c r="A104" s="80" t="s">
        <v>87</v>
      </c>
      <c r="B104" s="77"/>
      <c r="C104" s="77"/>
      <c r="D104" s="77"/>
      <c r="E104" s="77"/>
      <c r="F104" s="77"/>
      <c r="G104" s="77"/>
      <c r="H104" s="77"/>
      <c r="I104" s="77"/>
      <c r="J104" s="43">
        <v>1037719</v>
      </c>
      <c r="K104" s="41">
        <v>104758</v>
      </c>
      <c r="L104" s="41">
        <v>36210</v>
      </c>
      <c r="M104" s="41">
        <v>5289</v>
      </c>
      <c r="N104" s="39"/>
      <c r="O104" s="41">
        <v>10814.36</v>
      </c>
      <c r="P104" s="39"/>
      <c r="Q104" s="41">
        <v>499.2</v>
      </c>
    </row>
    <row r="105" spans="1:17" ht="12.75">
      <c r="A105" s="80" t="s">
        <v>88</v>
      </c>
      <c r="B105" s="77"/>
      <c r="C105" s="77"/>
      <c r="D105" s="77"/>
      <c r="E105" s="77"/>
      <c r="F105" s="77"/>
      <c r="G105" s="77"/>
      <c r="H105" s="77"/>
      <c r="I105" s="77"/>
      <c r="J105" s="43">
        <v>1064938</v>
      </c>
      <c r="K105" s="41">
        <v>124735</v>
      </c>
      <c r="L105" s="41">
        <v>43452</v>
      </c>
      <c r="M105" s="41">
        <v>6347</v>
      </c>
      <c r="N105" s="39"/>
      <c r="O105" s="41">
        <v>10814.36</v>
      </c>
      <c r="P105" s="39"/>
      <c r="Q105" s="41">
        <v>499.2</v>
      </c>
    </row>
    <row r="106" spans="1:17" ht="12.75">
      <c r="A106" s="80" t="s">
        <v>40</v>
      </c>
      <c r="B106" s="77"/>
      <c r="C106" s="77"/>
      <c r="D106" s="77"/>
      <c r="E106" s="77"/>
      <c r="F106" s="77"/>
      <c r="G106" s="77"/>
      <c r="H106" s="77"/>
      <c r="I106" s="77"/>
      <c r="J106" s="43">
        <v>82484</v>
      </c>
      <c r="K106" s="39"/>
      <c r="L106" s="39"/>
      <c r="M106" s="39"/>
      <c r="N106" s="39"/>
      <c r="O106" s="39"/>
      <c r="P106" s="39"/>
      <c r="Q106" s="39"/>
    </row>
    <row r="107" spans="1:17" ht="12.75">
      <c r="A107" s="80" t="s">
        <v>41</v>
      </c>
      <c r="B107" s="77"/>
      <c r="C107" s="77"/>
      <c r="D107" s="77"/>
      <c r="E107" s="77"/>
      <c r="F107" s="77"/>
      <c r="G107" s="77"/>
      <c r="H107" s="77"/>
      <c r="I107" s="77"/>
      <c r="J107" s="43">
        <v>54733</v>
      </c>
      <c r="K107" s="39"/>
      <c r="L107" s="39"/>
      <c r="M107" s="39"/>
      <c r="N107" s="39"/>
      <c r="O107" s="39"/>
      <c r="P107" s="39"/>
      <c r="Q107" s="39"/>
    </row>
    <row r="108" spans="1:17" ht="12.75">
      <c r="A108" s="81" t="s">
        <v>89</v>
      </c>
      <c r="B108" s="77"/>
      <c r="C108" s="77"/>
      <c r="D108" s="77"/>
      <c r="E108" s="77"/>
      <c r="F108" s="77"/>
      <c r="G108" s="77"/>
      <c r="H108" s="77"/>
      <c r="I108" s="77"/>
      <c r="J108" s="44"/>
      <c r="K108" s="39"/>
      <c r="L108" s="39"/>
      <c r="M108" s="39"/>
      <c r="N108" s="39"/>
      <c r="O108" s="39"/>
      <c r="P108" s="39"/>
      <c r="Q108" s="39"/>
    </row>
    <row r="109" spans="1:17" ht="12.75">
      <c r="A109" s="80" t="s">
        <v>61</v>
      </c>
      <c r="B109" s="77"/>
      <c r="C109" s="77"/>
      <c r="D109" s="77"/>
      <c r="E109" s="77"/>
      <c r="F109" s="77"/>
      <c r="G109" s="77"/>
      <c r="H109" s="77"/>
      <c r="I109" s="77"/>
      <c r="J109" s="43">
        <v>270147</v>
      </c>
      <c r="K109" s="39"/>
      <c r="L109" s="39"/>
      <c r="M109" s="39"/>
      <c r="N109" s="39"/>
      <c r="O109" s="41">
        <v>7993.56</v>
      </c>
      <c r="P109" s="39"/>
      <c r="Q109" s="41">
        <v>499.2</v>
      </c>
    </row>
    <row r="110" spans="1:17" ht="12.75">
      <c r="A110" s="80" t="s">
        <v>62</v>
      </c>
      <c r="B110" s="77"/>
      <c r="C110" s="77"/>
      <c r="D110" s="77"/>
      <c r="E110" s="77"/>
      <c r="F110" s="77"/>
      <c r="G110" s="77"/>
      <c r="H110" s="77"/>
      <c r="I110" s="77"/>
      <c r="J110" s="43">
        <v>836332</v>
      </c>
      <c r="K110" s="39"/>
      <c r="L110" s="39"/>
      <c r="M110" s="39"/>
      <c r="N110" s="39"/>
      <c r="O110" s="39"/>
      <c r="P110" s="39"/>
      <c r="Q110" s="39"/>
    </row>
    <row r="111" spans="1:17" ht="12.75">
      <c r="A111" s="80" t="s">
        <v>90</v>
      </c>
      <c r="B111" s="77"/>
      <c r="C111" s="77"/>
      <c r="D111" s="77"/>
      <c r="E111" s="77"/>
      <c r="F111" s="77"/>
      <c r="G111" s="77"/>
      <c r="H111" s="77"/>
      <c r="I111" s="77"/>
      <c r="J111" s="43">
        <v>95676</v>
      </c>
      <c r="K111" s="39"/>
      <c r="L111" s="39"/>
      <c r="M111" s="39"/>
      <c r="N111" s="39"/>
      <c r="O111" s="41">
        <v>2820.8</v>
      </c>
      <c r="P111" s="39"/>
      <c r="Q111" s="39"/>
    </row>
    <row r="112" spans="1:17" ht="12.75">
      <c r="A112" s="80" t="s">
        <v>44</v>
      </c>
      <c r="B112" s="77"/>
      <c r="C112" s="77"/>
      <c r="D112" s="77"/>
      <c r="E112" s="77"/>
      <c r="F112" s="77"/>
      <c r="G112" s="77"/>
      <c r="H112" s="77"/>
      <c r="I112" s="77"/>
      <c r="J112" s="43">
        <v>1202155</v>
      </c>
      <c r="K112" s="39"/>
      <c r="L112" s="39"/>
      <c r="M112" s="39"/>
      <c r="N112" s="39"/>
      <c r="O112" s="41">
        <v>10814.36</v>
      </c>
      <c r="P112" s="39"/>
      <c r="Q112" s="41">
        <v>499.2</v>
      </c>
    </row>
    <row r="113" spans="1:17" ht="12.75">
      <c r="A113" s="80" t="s">
        <v>45</v>
      </c>
      <c r="B113" s="77"/>
      <c r="C113" s="77"/>
      <c r="D113" s="77"/>
      <c r="E113" s="77"/>
      <c r="F113" s="77"/>
      <c r="G113" s="77"/>
      <c r="H113" s="77"/>
      <c r="I113" s="77"/>
      <c r="J113" s="44"/>
      <c r="K113" s="39"/>
      <c r="L113" s="39"/>
      <c r="M113" s="39"/>
      <c r="N113" s="39"/>
      <c r="O113" s="39"/>
      <c r="P113" s="39"/>
      <c r="Q113" s="39"/>
    </row>
    <row r="114" spans="1:17" ht="12.75">
      <c r="A114" s="80" t="s">
        <v>63</v>
      </c>
      <c r="B114" s="77"/>
      <c r="C114" s="77"/>
      <c r="D114" s="77"/>
      <c r="E114" s="77"/>
      <c r="F114" s="77"/>
      <c r="G114" s="77"/>
      <c r="H114" s="77"/>
      <c r="I114" s="77"/>
      <c r="J114" s="43">
        <v>60419</v>
      </c>
      <c r="K114" s="39"/>
      <c r="L114" s="39"/>
      <c r="M114" s="39"/>
      <c r="N114" s="39"/>
      <c r="O114" s="39"/>
      <c r="P114" s="39"/>
      <c r="Q114" s="39"/>
    </row>
    <row r="115" spans="1:17" ht="12.75">
      <c r="A115" s="80" t="s">
        <v>46</v>
      </c>
      <c r="B115" s="77"/>
      <c r="C115" s="77"/>
      <c r="D115" s="77"/>
      <c r="E115" s="77"/>
      <c r="F115" s="77"/>
      <c r="G115" s="77"/>
      <c r="H115" s="77"/>
      <c r="I115" s="77"/>
      <c r="J115" s="43">
        <v>43452</v>
      </c>
      <c r="K115" s="39"/>
      <c r="L115" s="39"/>
      <c r="M115" s="39"/>
      <c r="N115" s="39"/>
      <c r="O115" s="39"/>
      <c r="P115" s="39"/>
      <c r="Q115" s="39"/>
    </row>
    <row r="116" spans="1:17" ht="12.75">
      <c r="A116" s="80" t="s">
        <v>47</v>
      </c>
      <c r="B116" s="77"/>
      <c r="C116" s="77"/>
      <c r="D116" s="77"/>
      <c r="E116" s="77"/>
      <c r="F116" s="77"/>
      <c r="G116" s="77"/>
      <c r="H116" s="77"/>
      <c r="I116" s="77"/>
      <c r="J116" s="43">
        <v>131082</v>
      </c>
      <c r="K116" s="39"/>
      <c r="L116" s="39"/>
      <c r="M116" s="39"/>
      <c r="N116" s="39"/>
      <c r="O116" s="39"/>
      <c r="P116" s="39"/>
      <c r="Q116" s="39"/>
    </row>
    <row r="117" spans="1:17" ht="12.75">
      <c r="A117" s="80" t="s">
        <v>64</v>
      </c>
      <c r="B117" s="77"/>
      <c r="C117" s="77"/>
      <c r="D117" s="77"/>
      <c r="E117" s="77"/>
      <c r="F117" s="77"/>
      <c r="G117" s="77"/>
      <c r="H117" s="77"/>
      <c r="I117" s="77"/>
      <c r="J117" s="43">
        <v>836332</v>
      </c>
      <c r="K117" s="39"/>
      <c r="L117" s="39"/>
      <c r="M117" s="39"/>
      <c r="N117" s="39"/>
      <c r="O117" s="39"/>
      <c r="P117" s="39"/>
      <c r="Q117" s="39"/>
    </row>
    <row r="118" spans="1:17" ht="12.75">
      <c r="A118" s="80" t="s">
        <v>48</v>
      </c>
      <c r="B118" s="77"/>
      <c r="C118" s="77"/>
      <c r="D118" s="77"/>
      <c r="E118" s="77"/>
      <c r="F118" s="77"/>
      <c r="G118" s="77"/>
      <c r="H118" s="77"/>
      <c r="I118" s="77"/>
      <c r="J118" s="43">
        <v>82484</v>
      </c>
      <c r="K118" s="39"/>
      <c r="L118" s="39"/>
      <c r="M118" s="39"/>
      <c r="N118" s="39"/>
      <c r="O118" s="39"/>
      <c r="P118" s="39"/>
      <c r="Q118" s="39"/>
    </row>
    <row r="119" spans="1:17" ht="12.75">
      <c r="A119" s="80" t="s">
        <v>49</v>
      </c>
      <c r="B119" s="77"/>
      <c r="C119" s="77"/>
      <c r="D119" s="77"/>
      <c r="E119" s="77"/>
      <c r="F119" s="77"/>
      <c r="G119" s="77"/>
      <c r="H119" s="77"/>
      <c r="I119" s="77"/>
      <c r="J119" s="43">
        <v>54733</v>
      </c>
      <c r="K119" s="39"/>
      <c r="L119" s="39"/>
      <c r="M119" s="39"/>
      <c r="N119" s="39"/>
      <c r="O119" s="39"/>
      <c r="P119" s="39"/>
      <c r="Q119" s="39"/>
    </row>
    <row r="120" spans="1:17" ht="12.75">
      <c r="A120" s="81" t="s">
        <v>91</v>
      </c>
      <c r="B120" s="77"/>
      <c r="C120" s="77"/>
      <c r="D120" s="77"/>
      <c r="E120" s="77"/>
      <c r="F120" s="77"/>
      <c r="G120" s="77"/>
      <c r="H120" s="77"/>
      <c r="I120" s="77"/>
      <c r="J120" s="45">
        <v>1202155</v>
      </c>
      <c r="K120" s="39"/>
      <c r="L120" s="39"/>
      <c r="M120" s="39"/>
      <c r="N120" s="39"/>
      <c r="O120" s="42">
        <v>10814.36</v>
      </c>
      <c r="P120" s="39"/>
      <c r="Q120" s="42">
        <v>499.2</v>
      </c>
    </row>
    <row r="121" spans="6:17" ht="12.75"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6:17" ht="12.75"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6:17" ht="12.75"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3:17" ht="12.75">
      <c r="C124" s="4" t="s">
        <v>109</v>
      </c>
      <c r="E124" s="3"/>
      <c r="F124" s="46"/>
      <c r="G124" s="46" t="s">
        <v>110</v>
      </c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6:17" ht="12.75"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6:17" ht="12.75"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6:17" ht="12.75"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6:17" ht="12.75"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6:17" ht="12.75"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6:17" ht="12.75"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6:17" ht="12.75"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6:17" ht="12.75"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6:17" ht="12.75"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6:17" ht="12.75"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6:17" ht="12.75"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6:17" ht="12.75"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6:17" ht="12.75"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6:17" ht="12.75"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6:17" ht="12.75"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6:17" ht="12.75"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6:17" ht="12.75"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6:17" ht="12.75"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6:17" ht="12.75"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6:17" ht="12.75"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6:17" ht="12.75"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6:17" ht="12.75"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6:17" ht="12.75"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6:17" ht="12.75"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6:17" ht="12.75"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6:17" ht="12.75"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6:17" ht="12.75"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6:17" ht="12.75"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6:17" ht="12.75"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6:17" ht="12.75"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6:17" ht="12.75"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6:17" ht="12.75"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6:17" ht="12.75"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6:17" ht="12.75"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6:17" ht="12.75"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6:17" ht="12.75"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6:17" ht="12.75"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6:17" ht="12.75"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6:17" ht="12.75"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6:17" ht="12.75"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6:17" ht="12.75"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6:17" ht="12.75"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6:17" ht="12.75"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6:17" ht="12.75"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6:17" ht="12.75"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6:17" ht="12.75"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6:17" ht="12.75"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6:17" ht="12.75"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6:17" ht="12.75"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6:17" ht="12.75"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6:17" ht="12.75"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6:17" ht="12.75"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6:17" ht="12.75"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6:17" ht="12.75"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6:17" ht="12.75"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6:17" ht="12.75"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6:17" ht="12.75"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6:17" ht="12.75"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6:17" ht="12.75"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6:17" ht="12.75"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6:17" ht="12.75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6:17" ht="12.75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6:17" ht="12.75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6:17" ht="12.75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6:17" ht="12.75"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6:17" ht="12.75"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6:17" ht="12.75"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6:17" ht="12.75"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6:17" ht="12.75"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6:17" ht="12.75"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6:17" ht="12.75"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6:17" ht="12.75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6:17" ht="12.75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6:17" ht="12.75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6:17" ht="12.75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6:17" ht="12.75"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6:17" ht="12.75"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6:17" ht="12.75"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6:17" ht="12.75"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6:17" ht="12.75"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6:17" ht="12.75"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6:17" ht="12.75"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6:17" ht="12.75"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6:17" ht="12.75"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6:17" ht="12.75"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6:17" ht="12.75"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6:17" ht="12.75"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6:17" ht="12.75"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6:17" ht="12.75"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6:17" ht="12.75"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6:17" ht="12.75"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6:17" ht="12.75"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6:17" ht="12.75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6:17" ht="12.75"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6:17" ht="12.75"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6:17" ht="12.75"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6:17" ht="12.75"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6:17" ht="12.75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6:17" ht="12.75"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6:17" ht="12.75"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6:17" ht="12.75"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6:17" ht="12.75"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6:17" ht="12.75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6:17" ht="12.75"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6:17" ht="12.75"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6:17" ht="12.75"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6:17" ht="12.75"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6:17" ht="12.75"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6:17" ht="12.75"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6:17" ht="12.75"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6:17" ht="12.75"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6:17" ht="12.75"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6:17" ht="12.75"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6:17" ht="12.75"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6:17" ht="12.75"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6:17" ht="12.75"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6:17" ht="12.75"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6:17" ht="12.75"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6:17" ht="12.75"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6:17" ht="12.75"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6:17" ht="12.75"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6:17" ht="12.75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6:17" ht="12.75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6:17" ht="12.75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6:17" ht="12.75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6:17" ht="12.75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6:17" ht="12.75"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6:17" ht="12.75"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6:17" ht="12.75"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6:17" ht="12.75"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6:17" ht="12.75"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6:17" ht="12.75"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6:17" ht="12.75"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6:17" ht="12.75"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6:17" ht="12.75"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6:17" ht="12.75"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6:17" ht="12.75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6:17" ht="12.75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6:17" ht="12.75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6:17" ht="12.75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6:17" ht="12.75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6:17" ht="12.75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6:17" ht="12.75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6:17" ht="12.75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6:17" ht="12.75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6:17" ht="12.75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6:17" ht="12.75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6:17" ht="12.75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6:17" ht="12.75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6:17" ht="12.75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6:17" ht="12.75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6:17" ht="12.75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6:17" ht="12.75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6:17" ht="12.75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6:17" ht="12.75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6:17" ht="12.75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6:17" ht="12.75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6:17" ht="12.75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6:17" ht="12.75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6:17" ht="12.75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6:17" ht="12.75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6:17" ht="12.75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6:17" ht="12.75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6:17" ht="12.75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6:17" ht="12.75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6:17" ht="12.75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6:17" ht="12.75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6:17" ht="12.75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6:17" ht="12.75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6:17" ht="12.75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6:17" ht="12.75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6:17" ht="12.75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6:17" ht="12.75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6:17" ht="12.75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6:17" ht="12.75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6:17" ht="12.75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6:17" ht="12.75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6:17" ht="12.75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6:17" ht="12.75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6:17" ht="12.75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6:17" ht="12.75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6:17" ht="12.75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6:17" ht="12.75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6:17" ht="12.75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6:17" ht="12.75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6:17" ht="12.75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6:17" ht="12.75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6:17" ht="12.75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6:17" ht="12.75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6:17" ht="12.75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6:17" ht="12.75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6:17" ht="12.75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6:17" ht="12.75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6:17" ht="12.75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6:17" ht="12.75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6:17" ht="12.75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6:17" ht="12.75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6:17" ht="12.75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6:17" ht="12.75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6:17" ht="12.75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6:17" ht="12.75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6:17" ht="12.75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6:17" ht="12.75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6:17" ht="12.75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6:17" ht="12.75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6:17" ht="12.75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6:17" ht="12.75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6:17" ht="12.75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6:17" ht="12.75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6:17" ht="12.75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6:17" ht="12.75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6:17" ht="12.75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6:17" ht="12.75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6:17" ht="12.75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6:17" ht="12.75"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6:17" ht="12.75"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6:17" ht="12.75"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6:17" ht="12.75"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6:17" ht="12.75"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6:17" ht="12.75"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6:17" ht="12.75"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6:17" ht="12.75"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6:17" ht="12.75"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6:17" ht="12.75"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6:17" ht="12.75"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6:17" ht="12.75"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6:17" ht="12.75"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6:17" ht="12.75"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6:17" ht="12.75"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6:17" ht="12.75"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6:17" ht="12.75"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6:17" ht="12.75"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6:17" ht="12.75"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6:17" ht="12.75"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6:17" ht="12.75"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6:17" ht="12.75"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6:17" ht="12.75"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6:17" ht="12.75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6:17" ht="12.75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6:17" ht="12.75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6:17" ht="12.75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6:17" ht="12.75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6:17" ht="12.75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6:17" ht="12.75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6:17" ht="12.75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6:17" ht="12.75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6:17" ht="12.75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6:17" ht="12.75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6:17" ht="12.75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6:17" ht="12.75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6:17" ht="12.75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6:17" ht="12.75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6:17" ht="12.75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6:17" ht="12.75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6:17" ht="12.75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6:17" ht="12.75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6:17" ht="12.75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6:17" ht="12.75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6:17" ht="12.75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6:17" ht="12.75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6:17" ht="12.75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6:17" ht="12.75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6:17" ht="12.75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6:17" ht="12.75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6:17" ht="12.75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6:17" ht="12.75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6:17" ht="12.75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6:17" ht="12.75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6:17" ht="12.75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6:17" ht="12.75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6:17" ht="12.75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6:17" ht="12.75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6:17" ht="12.75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6:17" ht="12.75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6:17" ht="12.75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6:17" ht="12.75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6:17" ht="12.75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6:17" ht="12.75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6:17" ht="12.75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6:17" ht="12.75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6:17" ht="12.75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6:17" ht="12.75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6:17" ht="12.75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6:17" ht="12.75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6:17" ht="12.75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6:17" ht="12.75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6:17" ht="12.75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6:17" ht="12.75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6:17" ht="12.75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6:17" ht="12.75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6:17" ht="12.75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6:17" ht="12.75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6:17" ht="12.75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6:17" ht="12.75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6:17" ht="12.75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6:17" ht="12.75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6:17" ht="12.75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6:17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6:17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6:17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6:17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6:17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6:17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6:17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6:17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6:17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6:17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6:17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6:17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6:17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6:17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6:17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6:17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6:17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6:17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6:17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6:17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6:17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6:17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6:17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6:17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6:17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6:17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6:17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6:17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6:17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6:17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6:17" ht="12.75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6:17" ht="12.75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6:17" ht="12.75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6:17" ht="12.75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6:17" ht="12.75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6:17" ht="12.75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6:17" ht="12.75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6:17" ht="12.75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6:17" ht="12.75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6:17" ht="12.75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6:17" ht="12.75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6:17" ht="12.75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6:17" ht="12.75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6:17" ht="12.75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6:17" ht="12.75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6:17" ht="12.75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6:17" ht="12.75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6:17" ht="12.75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6:17" ht="12.75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6:17" ht="12.75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6:17" ht="12.75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6:17" ht="12.75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6:17" ht="12.75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6:17" ht="12.75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6:17" ht="12.75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6:17" ht="12.75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6:17" ht="12.75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6:17" ht="12.75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6:17" ht="12.75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6:17" ht="12.75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6:17" ht="12.75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6:17" ht="12.75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6:17" ht="12.75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6:17" ht="12.75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6:17" ht="12.75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6:17" ht="12.75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6:17" ht="12.75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6:17" ht="12.75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6:17" ht="12.75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6:17" ht="12.75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6:17" ht="12.75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6:17" ht="12.75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6:17" ht="12.75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6:17" ht="12.75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6:17" ht="12.75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6:17" ht="12.75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6:17" ht="12.75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6:17" ht="12.75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6:17" ht="12.75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6:17" ht="12.75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6:17" ht="12.75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6:17" ht="12.75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6:17" ht="12.75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6:17" ht="12.75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6:17" ht="12.75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6:17" ht="12.75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6:17" ht="12.75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6:17" ht="12.75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6:17" ht="12.75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6:17" ht="12.75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6:17" ht="12.75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6:17" ht="12.75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6:17" ht="12.75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6:17" ht="12.75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6:17" ht="12.75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6:17" ht="12.75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6:17" ht="12.75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6:17" ht="12.75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6:17" ht="12.75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6:17" ht="12.75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6:17" ht="12.75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6:17" ht="12.75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6:17" ht="12.75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6:17" ht="12.75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6:17" ht="12.75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6:17" ht="12.75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6:17" ht="12.75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6:17" ht="12.75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6:17" ht="12.75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6:17" ht="12.75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6:17" ht="12.75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6:17" ht="12.75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6:17" ht="12.75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6:17" ht="12.75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6:17" ht="12.75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6:17" ht="12.75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6:17" ht="12.75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6:17" ht="12.75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6:17" ht="12.75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6:17" ht="12.75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6:17" ht="12.75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6:17" ht="12.75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6:17" ht="12.75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6:17" ht="12.75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6:17" ht="12.75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6:17" ht="12.75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6:17" ht="12.75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6:17" ht="12.75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6:17" ht="12.75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6:17" ht="12.75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6:17" ht="12.75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6:17" ht="12.75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6:17" ht="12.75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6:17" ht="12.75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6:17" ht="12.75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6:17" ht="12.75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6:17" ht="12.75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6:17" ht="12.75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6:17" ht="12.75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6:17" ht="12.75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6:17" ht="12.75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6:17" ht="12.75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6:17" ht="12.75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6:17" ht="12.75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6:17" ht="12.75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6:17" ht="12.75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6:17" ht="12.75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6:17" ht="12.75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6:17" ht="12.75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6:17" ht="12.75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6:17" ht="12.75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6:17" ht="12.75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6:17" ht="12.75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6:17" ht="12.75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6:17" ht="12.75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6:17" ht="12.75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6:17" ht="12.75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6:17" ht="12.75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6:17" ht="12.75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6:17" ht="12.75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6:17" ht="12.75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6:17" ht="12.75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6:17" ht="12.75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6:17" ht="12.75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6:17" ht="12.75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6:17" ht="12.75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6:17" ht="12.75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6:17" ht="12.75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6:17" ht="12.75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6:17" ht="12.75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6:17" ht="12.75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6:17" ht="12.75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6:17" ht="12.75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6:17" ht="12.75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6:17" ht="12.75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6:17" ht="12.75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6:17" ht="12.75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6:17" ht="12.75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6:17" ht="12.75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6:17" ht="12.75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6:17" ht="12.75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6:17" ht="12.75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6:17" ht="12.75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6:17" ht="12.75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6:17" ht="12.75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6:17" ht="12.75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6:17" ht="12.75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6:17" ht="12.75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6:17" ht="12.75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6:17" ht="12.75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6:17" ht="12.75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6:17" ht="12.75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6:17" ht="12.75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6:17" ht="12.75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6:17" ht="12.75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6:17" ht="12.75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6:17" ht="12.75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6:17" ht="12.75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6:17" ht="12.75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6:17" ht="12.75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6:17" ht="12.75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6:17" ht="12.75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6:17" ht="12.75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6:17" ht="12.75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6:17" ht="12.75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6:17" ht="12.75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6:17" ht="12.75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6:17" ht="12.75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6:17" ht="12.75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6:17" ht="12.75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6:17" ht="12.75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6:17" ht="12.75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6:17" ht="12.75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6:17" ht="12.75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6:17" ht="12.75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6:17" ht="12.75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6:17" ht="12.75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6:17" ht="12.75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6:17" ht="12.75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6:17" ht="12.75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6:17" ht="12.75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6:17" ht="12.75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6:17" ht="12.75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6:17" ht="12.75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6:17" ht="12.75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6:17" ht="12.75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6:17" ht="12.75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6:17" ht="12.75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6:17" ht="12.75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6:17" ht="12.75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6:17" ht="12.75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6:17" ht="12.75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6:17" ht="12.75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6:17" ht="12.75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6:17" ht="12.75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6:17" ht="12.75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6:17" ht="12.75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6:17" ht="12.75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6:17" ht="12.75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6:17" ht="12.75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6:17" ht="12.75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6:17" ht="12.75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6:17" ht="12.75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6:17" ht="12.75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6:17" ht="12.75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6:17" ht="12.75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6:17" ht="12.75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6:17" ht="12.75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6:17" ht="12.75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6:17" ht="12.75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6:17" ht="12.75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6:17" ht="12.75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6:17" ht="12.75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6:17" ht="12.75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6:17" ht="12.75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6:17" ht="12.75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6:17" ht="12.75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6:17" ht="12.75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6:17" ht="12.75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6:17" ht="12.75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6:17" ht="12.75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6:17" ht="12.75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6:17" ht="12.75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6:17" ht="12.75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6:17" ht="12.75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6:17" ht="12.75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6:17" ht="12.75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6:17" ht="12.75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6:17" ht="12.75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6:17" ht="12.75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6:17" ht="12.75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6:17" ht="12.75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6:17" ht="12.75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6:17" ht="12.75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6:17" ht="12.75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6:17" ht="12.75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6:17" ht="12.75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6:17" ht="12.75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6:17" ht="12.75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6:17" ht="12.75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6:17" ht="12.75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6:17" ht="12.75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6:17" ht="12.75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6:17" ht="12.75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6:17" ht="12.75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6:17" ht="12.75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6:17" ht="12.75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6:17" ht="12.75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6:17" ht="12.75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6:17" ht="12.75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6:17" ht="12.75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6:17" ht="12.75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6:17" ht="12.75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6:17" ht="12.75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6:17" ht="12.75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6:17" ht="12.75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6:17" ht="12.75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6:17" ht="12.75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6:17" ht="12.75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6:17" ht="12.75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6:17" ht="12.75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6:17" ht="12.75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6:17" ht="12.75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6:17" ht="12.75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6:17" ht="12.75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6:17" ht="12.75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6:17" ht="12.75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6:17" ht="12.75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6:17" ht="12.75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6:17" ht="12.75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6:17" ht="12.75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6:17" ht="12.75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6:17" ht="12.75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6:17" ht="12.75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6:17" ht="12.75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6:17" ht="12.75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6:17" ht="12.75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6:17" ht="12.75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6:17" ht="12.75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6:17" ht="12.75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6:17" ht="12.75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6:17" ht="12.75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6:17" ht="12.75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6:17" ht="12.75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6:17" ht="12.75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6:17" ht="12.75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6:17" ht="12.75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6:17" ht="12.75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6:17" ht="12.75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6:17" ht="12.75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6:17" ht="12.75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6:17" ht="12.75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6:17" ht="12.75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6:17" ht="12.75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6:17" ht="12.75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6:17" ht="12.75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6:17" ht="12.75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6:17" ht="12.75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6:17" ht="12.75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6:17" ht="12.75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6:17" ht="12.75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6:17" ht="12.75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6:17" ht="12.75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6:17" ht="12.75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6:17" ht="12.75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6:17" ht="12.75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6:17" ht="12.75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6:17" ht="12.75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6:17" ht="12.75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6:17" ht="12.75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6:17" ht="12.75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6:17" ht="12.75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6:17" ht="12.75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6:17" ht="12.75"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6:17" ht="12.75"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6:17" ht="12.75"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6:17" ht="12.75"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6:17" ht="12.75"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6:17" ht="12.75"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6:17" ht="12.75"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6:17" ht="12.75"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6:17" ht="12.75"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6:17" ht="12.75"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6:17" ht="12.75"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6:17" ht="12.75"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6:17" ht="12.75"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6:17" ht="12.75"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6:17" ht="12.75"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6:17" ht="12.75"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6:17" ht="12.75"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6:17" ht="12.75"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6:17" ht="12.75"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6:17" ht="12.75"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6:17" ht="12.75"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6:17" ht="12.75"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6:17" ht="12.75"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6:17" ht="12.75"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6:17" ht="12.75"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6:17" ht="12.75"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6:17" ht="12.75"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6:17" ht="12.75"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6:17" ht="12.75"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  <row r="804" spans="6:17" ht="12.75"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</row>
    <row r="805" spans="6:17" ht="12.75"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</row>
    <row r="806" spans="6:17" ht="12.75"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</row>
    <row r="807" spans="6:17" ht="12.75"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</row>
    <row r="808" spans="6:17" ht="12.75"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</row>
    <row r="809" spans="6:17" ht="12.75"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</row>
    <row r="810" spans="6:17" ht="12.75"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</row>
    <row r="811" spans="6:17" ht="12.75"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</row>
    <row r="812" spans="6:17" ht="12.75"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</row>
    <row r="813" spans="6:17" ht="12.75"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</row>
    <row r="814" spans="6:17" ht="12.75"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</row>
    <row r="815" spans="6:17" ht="12.75"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</row>
    <row r="816" spans="6:17" ht="12.75"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</row>
    <row r="817" spans="6:17" ht="12.75"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</row>
    <row r="818" spans="6:17" ht="12.75"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</row>
    <row r="819" spans="6:17" ht="12.75"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</row>
    <row r="820" spans="6:17" ht="12.75"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</row>
    <row r="821" spans="6:17" ht="12.75"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</row>
    <row r="822" spans="6:17" ht="12.75"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</row>
    <row r="823" spans="6:17" ht="12.75"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</row>
    <row r="824" spans="6:17" ht="12.75"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</row>
    <row r="825" spans="6:17" ht="12.75"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</row>
    <row r="826" spans="6:17" ht="12.75"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</row>
    <row r="827" spans="6:17" ht="12.75"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</row>
    <row r="828" spans="6:17" ht="12.75"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</row>
    <row r="829" spans="6:17" ht="12.75"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</row>
    <row r="830" spans="6:17" ht="12.75"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</row>
    <row r="831" spans="6:17" ht="12.75"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6:17" ht="12.75"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6:17" ht="12.75"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</row>
    <row r="834" spans="6:17" ht="12.75"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</row>
    <row r="835" spans="6:17" ht="12.75"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</row>
    <row r="836" spans="6:17" ht="12.75"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</row>
    <row r="837" spans="6:17" ht="12.75"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</row>
    <row r="838" spans="6:17" ht="12.75"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</row>
    <row r="839" spans="6:17" ht="12.75"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</row>
    <row r="840" spans="6:17" ht="12.75"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</row>
    <row r="841" spans="6:17" ht="12.75"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</row>
    <row r="842" spans="6:17" ht="12.75"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</row>
    <row r="843" spans="6:17" ht="12.75"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</row>
    <row r="844" spans="6:17" ht="12.75"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</row>
    <row r="845" spans="6:17" ht="12.75"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</row>
    <row r="846" spans="6:17" ht="12.75"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</row>
    <row r="847" spans="6:17" ht="12.75"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</row>
    <row r="848" spans="6:17" ht="12.75"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</row>
    <row r="849" spans="6:17" ht="12.75"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</row>
    <row r="850" spans="6:17" ht="12.75"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</row>
    <row r="851" spans="6:17" ht="12.75"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</row>
    <row r="852" spans="6:17" ht="12.75"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</row>
    <row r="853" spans="6:17" ht="12.75"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</row>
    <row r="854" spans="6:17" ht="12.75"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</row>
    <row r="855" spans="6:17" ht="12.75"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</row>
    <row r="856" spans="6:17" ht="12.75"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</row>
    <row r="857" spans="6:17" ht="12.75"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</row>
    <row r="858" spans="6:17" ht="12.75"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</row>
    <row r="859" spans="6:17" ht="12.75"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</row>
    <row r="860" spans="6:17" ht="12.75"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</row>
    <row r="861" spans="6:17" ht="12.75"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</row>
    <row r="862" spans="6:17" ht="12.75"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</row>
    <row r="863" spans="6:17" ht="12.75"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</row>
    <row r="864" spans="6:17" ht="12.75"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</row>
    <row r="865" spans="6:17" ht="12.75"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</row>
    <row r="866" spans="6:17" ht="12.75"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</row>
    <row r="867" spans="6:17" ht="12.75"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</row>
    <row r="868" spans="6:17" ht="12.75"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</row>
    <row r="869" spans="6:17" ht="12.75"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</row>
    <row r="870" spans="6:17" ht="12.75"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</row>
    <row r="871" spans="6:17" ht="12.75"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</row>
    <row r="872" spans="6:17" ht="12.75"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</row>
    <row r="873" spans="6:17" ht="12.75"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</row>
    <row r="874" spans="6:17" ht="12.75"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</row>
    <row r="875" spans="6:17" ht="12.75"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</row>
    <row r="876" spans="6:17" ht="12.75"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</row>
    <row r="877" spans="6:17" ht="12.75"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</row>
    <row r="878" spans="6:17" ht="12.75"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</row>
    <row r="879" spans="6:17" ht="12.75"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</row>
    <row r="880" spans="6:17" ht="12.75"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</row>
    <row r="881" spans="6:17" ht="12.75"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</row>
    <row r="882" spans="6:17" ht="12.75"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</row>
    <row r="883" spans="6:17" ht="12.75"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</row>
    <row r="884" spans="6:17" ht="12.75"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</row>
    <row r="885" spans="6:17" ht="12.75"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</row>
    <row r="886" spans="6:17" ht="12.75"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</row>
    <row r="887" spans="6:17" ht="12.75"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</row>
    <row r="888" spans="6:17" ht="12.75"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</row>
    <row r="889" spans="6:17" ht="12.75"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</row>
    <row r="890" spans="6:17" ht="12.75"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</row>
    <row r="891" spans="6:17" ht="12.75"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</row>
    <row r="892" spans="6:17" ht="12.75"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</row>
    <row r="893" spans="6:17" ht="12.75"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</row>
    <row r="894" spans="6:17" ht="12.75"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</row>
    <row r="895" spans="6:17" ht="12.75"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</row>
    <row r="896" spans="6:17" ht="12.75"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</row>
    <row r="897" spans="6:17" ht="12.75"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</row>
    <row r="898" spans="6:17" ht="12.75"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pans="6:17" ht="12.75"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</row>
    <row r="900" spans="6:17" ht="12.75"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</row>
    <row r="901" spans="6:17" ht="12.75"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</row>
    <row r="902" spans="6:17" ht="12.75"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</row>
    <row r="903" spans="6:17" ht="12.75"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</row>
    <row r="904" spans="6:17" ht="12.75"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</row>
    <row r="905" spans="6:17" ht="12.75"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</row>
    <row r="906" spans="6:17" ht="12.75"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</row>
    <row r="907" spans="6:17" ht="12.75"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</row>
    <row r="908" spans="6:17" ht="12.75"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</row>
    <row r="909" spans="6:17" ht="12.75"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</row>
    <row r="910" spans="6:17" ht="12.75"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</row>
    <row r="911" spans="6:17" ht="12.75"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</row>
    <row r="912" spans="6:17" ht="12.75"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</row>
    <row r="913" spans="6:17" ht="12.75"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</row>
    <row r="914" spans="6:17" ht="12.75"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</row>
    <row r="915" spans="6:17" ht="12.75"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</row>
    <row r="916" spans="6:17" ht="12.75"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</row>
    <row r="917" spans="6:17" ht="12.75"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</row>
    <row r="918" spans="6:17" ht="12.75"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</row>
    <row r="919" spans="6:17" ht="12.75"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</row>
    <row r="920" spans="6:17" ht="12.75"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</row>
    <row r="921" spans="6:17" ht="12.75"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</row>
    <row r="922" spans="6:17" ht="12.75"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</row>
    <row r="923" spans="6:17" ht="12.75"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</row>
    <row r="924" spans="6:17" ht="12.75"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</row>
    <row r="925" spans="6:17" ht="12.75"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</row>
    <row r="926" spans="6:17" ht="12.75"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</row>
    <row r="927" spans="6:17" ht="12.75"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</row>
    <row r="928" spans="6:17" ht="12.75"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</row>
    <row r="929" spans="6:17" ht="12.75"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</row>
    <row r="930" spans="6:17" ht="12.75"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</row>
    <row r="931" spans="6:17" ht="12.75"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</row>
    <row r="932" spans="6:17" ht="12.75"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</row>
    <row r="933" spans="6:17" ht="12.75"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</row>
    <row r="934" spans="6:17" ht="12.75"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</row>
    <row r="935" spans="6:17" ht="12.75"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</row>
    <row r="936" spans="6:17" ht="12.75"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</row>
    <row r="937" spans="6:17" ht="12.75"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</row>
    <row r="938" spans="6:17" ht="12.75"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</row>
    <row r="939" spans="6:17" ht="12.75"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</row>
    <row r="940" spans="6:17" ht="12.75"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</row>
    <row r="941" spans="6:17" ht="12.75"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</row>
    <row r="942" spans="6:17" ht="12.75"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</row>
    <row r="943" spans="6:17" ht="12.75"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</row>
    <row r="944" spans="6:17" ht="12.75"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</row>
    <row r="945" spans="6:17" ht="12.75"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</row>
    <row r="946" spans="6:17" ht="12.75"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</row>
    <row r="947" spans="6:17" ht="12.75"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</row>
    <row r="948" spans="6:17" ht="12.75"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</row>
    <row r="949" spans="6:17" ht="12.75"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</row>
    <row r="950" spans="6:17" ht="12.75"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</row>
    <row r="951" spans="6:17" ht="12.75"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</row>
    <row r="952" spans="6:17" ht="12.75"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</row>
    <row r="953" spans="6:17" ht="12.75"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</row>
    <row r="954" spans="6:17" ht="12.75"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</row>
    <row r="955" spans="6:17" ht="12.75"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</row>
    <row r="956" spans="6:17" ht="12.75"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</row>
    <row r="957" spans="6:17" ht="12.75"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</row>
    <row r="958" spans="6:17" ht="12.75"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</row>
    <row r="959" spans="6:17" ht="12.75"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</row>
    <row r="960" spans="6:17" ht="12.75"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</row>
    <row r="961" spans="6:17" ht="12.75"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</row>
    <row r="962" spans="6:17" ht="12.75"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</row>
    <row r="963" spans="6:17" ht="12.75"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</row>
    <row r="964" spans="6:17" ht="12.75"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</row>
    <row r="965" spans="6:17" ht="12.75"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</row>
    <row r="966" spans="6:17" ht="12.75"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</row>
    <row r="967" spans="6:17" ht="12.75"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</row>
    <row r="968" spans="6:17" ht="12.75"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</row>
    <row r="969" spans="6:17" ht="12.75"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</row>
    <row r="970" spans="6:17" ht="12.75"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</row>
    <row r="971" spans="6:17" ht="12.75"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</row>
    <row r="972" spans="6:17" ht="12.75"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</row>
    <row r="973" spans="6:17" ht="12.75"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</row>
    <row r="974" spans="6:17" ht="12.75"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</row>
    <row r="975" spans="6:17" ht="12.75"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</row>
    <row r="976" spans="6:17" ht="12.75"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</row>
    <row r="977" spans="6:17" ht="12.75"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</row>
    <row r="978" spans="6:17" ht="12.75"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</row>
    <row r="979" spans="6:17" ht="12.75"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</row>
    <row r="980" spans="6:17" ht="12.75"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</row>
    <row r="981" spans="6:17" ht="12.75"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</row>
    <row r="982" spans="6:17" ht="12.75"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</row>
    <row r="983" spans="6:17" ht="12.75"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</row>
    <row r="984" spans="6:17" ht="12.75"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</row>
    <row r="985" spans="6:17" ht="12.75"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</row>
    <row r="986" spans="6:17" ht="12.75"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</row>
    <row r="987" spans="6:17" ht="12.75"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</row>
    <row r="988" spans="6:17" ht="12.75"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</row>
    <row r="989" spans="6:17" ht="12.75"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</row>
    <row r="990" spans="6:17" ht="12.75"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</row>
    <row r="991" spans="6:17" ht="12.75"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</row>
    <row r="992" spans="6:17" ht="12.75"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</row>
    <row r="993" spans="6:17" ht="12.75"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</row>
    <row r="994" spans="6:17" ht="12.75"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</row>
    <row r="995" spans="6:17" ht="12.75"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</row>
    <row r="996" spans="6:17" ht="12.75"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</row>
    <row r="997" spans="6:17" ht="12.75"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</row>
    <row r="998" spans="6:17" ht="12.75"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</row>
    <row r="999" spans="6:17" ht="12.75"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</row>
    <row r="1000" spans="6:17" ht="12.75"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</row>
    <row r="1001" spans="6:17" ht="12.75"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</row>
    <row r="1002" spans="6:17" ht="12.75"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</row>
    <row r="1003" spans="6:17" ht="12.75"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</row>
    <row r="1004" spans="6:17" ht="12.75"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</row>
    <row r="1005" spans="6:17" ht="12.75"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</row>
    <row r="1006" spans="6:17" ht="12.75"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</row>
    <row r="1007" spans="6:17" ht="12.75"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</row>
    <row r="1008" spans="6:17" ht="12.75"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</row>
    <row r="1009" spans="6:17" ht="12.75"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</row>
    <row r="1010" spans="6:17" ht="12.75"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</row>
    <row r="1011" spans="6:17" ht="12.75"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</row>
    <row r="1012" spans="6:17" ht="12.75"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</row>
    <row r="1013" spans="6:17" ht="12.75"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</row>
    <row r="1014" spans="6:17" ht="12.75"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</row>
    <row r="1015" spans="6:17" ht="12.75"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</row>
    <row r="1016" spans="6:17" ht="12.75"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</row>
    <row r="1017" spans="6:17" ht="12.75"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</row>
    <row r="1018" spans="6:17" ht="12.75"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</row>
    <row r="1019" spans="6:17" ht="12.75"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</row>
    <row r="1020" spans="6:17" ht="12.75"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</row>
    <row r="1021" spans="6:17" ht="12.75"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</row>
    <row r="1022" spans="6:17" ht="12.75"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</row>
    <row r="1023" spans="6:17" ht="12.75"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</row>
    <row r="1024" spans="6:17" ht="12.75"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</row>
    <row r="1025" spans="6:17" ht="12.75"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</row>
    <row r="1026" spans="6:17" ht="12.75"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</row>
    <row r="1027" spans="6:17" ht="12.75"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</row>
    <row r="1028" spans="6:17" ht="12.75"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</row>
    <row r="1029" spans="6:17" ht="12.75"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</row>
    <row r="1030" spans="6:17" ht="12.75"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</row>
    <row r="1031" spans="6:17" ht="12.75"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</row>
    <row r="1032" spans="6:17" ht="12.75"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</row>
    <row r="1033" spans="6:17" ht="12.75"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</row>
    <row r="1034" spans="6:17" ht="12.75"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</row>
    <row r="1035" spans="6:17" ht="12.75"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</row>
    <row r="1036" spans="6:17" ht="12.75"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</row>
    <row r="1037" spans="6:17" ht="12.75"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</row>
    <row r="1038" spans="6:17" ht="12.75"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</row>
    <row r="1039" spans="6:17" ht="12.75"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</row>
    <row r="1040" spans="6:17" ht="12.75"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</row>
    <row r="1041" spans="6:17" ht="12.75"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</row>
    <row r="1042" spans="6:17" ht="12.75"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</row>
    <row r="1043" spans="6:17" ht="12.75"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</row>
    <row r="1044" spans="6:17" ht="12.75"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</row>
    <row r="1045" spans="6:17" ht="12.75"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</row>
    <row r="1046" spans="6:17" ht="12.75"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</row>
    <row r="1047" spans="6:17" ht="12.75"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</row>
    <row r="1048" spans="6:17" ht="12.75"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</row>
    <row r="1049" spans="6:17" ht="12.75"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</row>
    <row r="1050" spans="6:17" ht="12.75"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</row>
    <row r="1051" spans="6:17" ht="12.75"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</row>
    <row r="1052" spans="6:17" ht="12.75"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</row>
    <row r="1053" spans="6:17" ht="12.75"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</row>
    <row r="1054" spans="6:17" ht="12.75"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</row>
    <row r="1055" spans="6:17" ht="12.75"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</row>
    <row r="1056" spans="6:17" ht="12.75"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</row>
    <row r="1057" spans="6:17" ht="12.75"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</row>
    <row r="1058" spans="6:17" ht="12.75"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</row>
    <row r="1059" spans="6:17" ht="12.75"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</row>
    <row r="1060" spans="6:17" ht="12.75"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</row>
    <row r="1061" spans="6:17" ht="12.75"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</row>
    <row r="1062" spans="6:17" ht="12.75"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</row>
    <row r="1063" spans="6:17" ht="12.75"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</row>
    <row r="1064" spans="6:17" ht="12.75"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</row>
    <row r="1065" spans="6:17" ht="12.75"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</row>
    <row r="1066" spans="6:17" ht="12.75"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</row>
    <row r="1067" spans="6:17" ht="12.75"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</row>
    <row r="1068" spans="6:17" ht="12.75"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</row>
    <row r="1069" spans="6:17" ht="12.75"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</row>
    <row r="1070" spans="6:17" ht="12.75"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</row>
    <row r="1071" spans="6:17" ht="12.75"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</row>
    <row r="1072" spans="6:17" ht="12.75"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</row>
    <row r="1073" spans="6:17" ht="12.75"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</row>
    <row r="1074" spans="6:17" ht="12.75"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</row>
    <row r="1075" spans="6:17" ht="12.75"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</row>
    <row r="1076" spans="6:17" ht="12.75"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</row>
    <row r="1077" spans="6:17" ht="12.75"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</row>
    <row r="1078" spans="6:17" ht="12.75"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</row>
    <row r="1079" spans="6:17" ht="12.75"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</row>
    <row r="1080" spans="6:17" ht="12.75"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</row>
    <row r="1081" spans="6:17" ht="12.75"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</row>
    <row r="1082" spans="6:17" ht="12.75"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</row>
    <row r="1083" spans="6:17" ht="12.75"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</row>
    <row r="1084" spans="6:17" ht="12.75"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</row>
    <row r="1085" spans="6:17" ht="12.75"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</row>
    <row r="1086" spans="6:17" ht="12.75"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</row>
    <row r="1087" spans="6:17" ht="12.75"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</row>
    <row r="1088" spans="6:17" ht="12.75"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</row>
    <row r="1089" spans="6:17" ht="12.75"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</row>
    <row r="1090" spans="6:17" ht="12.75"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</row>
    <row r="1091" spans="6:17" ht="12.75"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</row>
    <row r="1092" spans="6:17" ht="12.75"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</row>
    <row r="1093" spans="6:17" ht="12.75"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</row>
    <row r="1094" spans="6:17" ht="12.75"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</row>
    <row r="1095" spans="6:17" ht="12.75"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</row>
    <row r="1096" spans="6:17" ht="12.75"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</row>
    <row r="1097" spans="6:17" ht="12.75"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</row>
    <row r="1098" spans="6:17" ht="12.75"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</row>
    <row r="1099" spans="6:17" ht="12.75"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</row>
    <row r="1100" spans="6:17" ht="12.75"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</row>
    <row r="1101" spans="6:17" ht="12.75"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</row>
    <row r="1102" spans="6:17" ht="12.75"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</row>
    <row r="1103" spans="6:17" ht="12.75"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</row>
    <row r="1104" spans="6:17" ht="12.75"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</row>
    <row r="1105" spans="6:17" ht="12.75"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</row>
    <row r="1106" spans="6:17" ht="12.75"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</row>
    <row r="1107" spans="6:17" ht="12.75"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</row>
    <row r="1108" spans="6:17" ht="12.75"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</row>
    <row r="1109" spans="6:17" ht="12.75"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</row>
    <row r="1110" spans="6:17" ht="12.75"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</row>
    <row r="1111" spans="6:17" ht="12.75"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</row>
    <row r="1112" spans="6:17" ht="12.75"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</row>
    <row r="1113" spans="6:17" ht="12.75"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</row>
    <row r="1114" spans="6:17" ht="12.75"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</row>
    <row r="1115" spans="6:17" ht="12.75"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</row>
    <row r="1116" spans="6:17" ht="12.75"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</row>
    <row r="1117" spans="6:17" ht="12.75"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</row>
    <row r="1118" spans="6:17" ht="12.75"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</row>
    <row r="1119" spans="6:17" ht="12.75"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</row>
    <row r="1120" spans="6:17" ht="12.75"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</row>
    <row r="1121" spans="6:17" ht="12.75"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</row>
    <row r="1122" spans="6:17" ht="12.75"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</row>
    <row r="1123" spans="6:17" ht="12.75"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</row>
    <row r="1124" spans="6:17" ht="12.75"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</row>
    <row r="1125" spans="6:17" ht="12.75"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</row>
    <row r="1126" spans="6:17" ht="12.75"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</row>
    <row r="1127" spans="6:17" ht="12.75"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</row>
    <row r="1128" spans="6:17" ht="12.75"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</row>
    <row r="1129" spans="6:17" ht="12.75"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</row>
    <row r="1130" spans="6:17" ht="12.75"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</row>
    <row r="1131" spans="6:17" ht="12.75"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</row>
    <row r="1132" spans="6:17" ht="12.75"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</row>
    <row r="1133" spans="6:17" ht="12.75"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</row>
    <row r="1134" spans="6:17" ht="12.75"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</row>
    <row r="1135" spans="6:17" ht="12.75"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</row>
    <row r="1136" spans="6:17" ht="12.75"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</row>
    <row r="1137" spans="6:17" ht="12.75"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</row>
    <row r="1138" spans="6:17" ht="12.75"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</row>
    <row r="1139" spans="6:17" ht="12.75"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</row>
    <row r="1140" spans="6:17" ht="12.75"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</row>
    <row r="1141" spans="6:17" ht="12.75"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</row>
    <row r="1142" spans="6:17" ht="12.75"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</row>
    <row r="1143" spans="6:17" ht="12.75"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</row>
    <row r="1144" spans="6:17" ht="12.75"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</row>
    <row r="1145" spans="6:17" ht="12.75"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</row>
    <row r="1146" spans="6:17" ht="12.75"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</row>
    <row r="1147" spans="6:17" ht="12.75"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</row>
    <row r="1148" spans="6:17" ht="12.75"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</row>
    <row r="1149" spans="6:17" ht="12.75"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</row>
    <row r="1150" spans="6:17" ht="12.75"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</row>
    <row r="1151" spans="6:17" ht="12.75"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</row>
    <row r="1152" spans="6:17" ht="12.75"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</row>
    <row r="1153" spans="6:17" ht="12.75"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</row>
    <row r="1154" spans="6:17" ht="12.75"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</row>
    <row r="1155" spans="6:17" ht="12.75"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</row>
    <row r="1156" spans="6:17" ht="12.75"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</row>
    <row r="1157" spans="6:17" ht="12.75"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</row>
    <row r="1158" spans="6:17" ht="12.75"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</row>
    <row r="1159" spans="6:17" ht="12.75"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</row>
    <row r="1160" spans="6:17" ht="12.75"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</row>
    <row r="1161" spans="6:17" ht="12.75"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</row>
    <row r="1162" spans="6:17" ht="12.75"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</row>
    <row r="1163" spans="6:17" ht="12.75"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</row>
    <row r="1164" spans="6:17" ht="12.75"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</row>
    <row r="1165" spans="6:17" ht="12.75"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</row>
    <row r="1166" spans="6:17" ht="12.75"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</row>
    <row r="1167" spans="6:17" ht="12.75"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</row>
    <row r="1168" spans="6:17" ht="12.75"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</row>
    <row r="1169" spans="6:17" ht="12.75"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</row>
    <row r="1170" spans="6:17" ht="12.75"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</row>
    <row r="1171" spans="6:17" ht="12.75"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</row>
    <row r="1172" spans="6:17" ht="12.75"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</row>
    <row r="1173" spans="6:17" ht="12.75"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</row>
    <row r="1174" spans="6:17" ht="12.75"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</row>
    <row r="1175" spans="6:17" ht="12.75"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</row>
    <row r="1176" spans="6:17" ht="12.75"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</row>
    <row r="1177" spans="6:17" ht="12.75"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</row>
    <row r="1178" spans="6:17" ht="12.75"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</row>
    <row r="1179" spans="6:17" ht="12.75"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</row>
    <row r="1180" spans="6:17" ht="12.75"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</row>
    <row r="1181" spans="6:17" ht="12.75"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</row>
    <row r="1182" spans="6:17" ht="12.75"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</row>
    <row r="1183" spans="6:17" ht="12.75"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</row>
    <row r="1184" spans="6:17" ht="12.75"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</row>
    <row r="1185" spans="6:17" ht="12.75"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</row>
    <row r="1186" spans="6:17" ht="12.75"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</row>
    <row r="1187" spans="6:17" ht="12.75"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</row>
    <row r="1188" spans="6:17" ht="12.75"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</row>
    <row r="1189" spans="6:17" ht="12.75"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</row>
    <row r="1190" spans="6:17" ht="12.75"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</row>
    <row r="1191" spans="6:17" ht="12.75"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</row>
    <row r="1192" spans="6:17" ht="12.75"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</row>
    <row r="1193" spans="6:17" ht="12.75"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</row>
    <row r="1194" spans="6:17" ht="12.75"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</row>
    <row r="1195" spans="6:17" ht="12.75"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</row>
    <row r="1196" spans="6:17" ht="12.75"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</row>
    <row r="1197" spans="6:17" ht="12.75"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</row>
    <row r="1198" spans="6:17" ht="12.75"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</row>
    <row r="1199" spans="6:17" ht="12.75"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</row>
    <row r="1200" spans="6:17" ht="12.75"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</row>
    <row r="1201" spans="6:17" ht="12.75"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</row>
    <row r="1202" spans="6:17" ht="12.75"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</row>
    <row r="1203" spans="6:17" ht="12.75"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</row>
    <row r="1204" spans="6:17" ht="12.75"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</row>
    <row r="1205" spans="6:17" ht="12.75"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</row>
    <row r="1206" spans="6:17" ht="12.75"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</row>
    <row r="1207" spans="6:17" ht="12.75"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</row>
    <row r="1208" spans="6:17" ht="12.75"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</row>
    <row r="1209" spans="6:17" ht="12.75"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</row>
    <row r="1210" spans="6:17" ht="12.75"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</row>
    <row r="1211" spans="6:17" ht="12.75"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</row>
    <row r="1212" spans="6:17" ht="12.75"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</row>
    <row r="1213" spans="6:17" ht="12.75"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</row>
    <row r="1214" spans="6:17" ht="12.75"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</row>
    <row r="1215" spans="6:17" ht="12.75"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</row>
    <row r="1216" spans="6:17" ht="12.75"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</row>
    <row r="1217" spans="6:17" ht="12.75"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</row>
    <row r="1218" spans="6:17" ht="12.75"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</row>
    <row r="1219" spans="6:17" ht="12.75"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</row>
    <row r="1220" spans="6:17" ht="12.75"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</row>
    <row r="1221" spans="6:17" ht="12.75"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</row>
    <row r="1222" spans="6:17" ht="12.75"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</row>
    <row r="1223" spans="6:17" ht="12.75"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</row>
    <row r="1224" spans="6:17" ht="12.75"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</row>
    <row r="1225" spans="6:17" ht="12.75"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</row>
    <row r="1226" spans="6:17" ht="12.75"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</row>
    <row r="1227" spans="6:17" ht="12.75"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</row>
    <row r="1228" spans="6:17" ht="12.75"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</row>
    <row r="1229" spans="6:17" ht="12.75"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</row>
    <row r="1230" spans="6:17" ht="12.75"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</row>
    <row r="1231" spans="6:17" ht="12.75"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</row>
    <row r="1232" spans="6:17" ht="12.75"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</row>
    <row r="1233" spans="6:17" ht="12.75"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</row>
    <row r="1234" spans="6:17" ht="12.75"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</row>
    <row r="1235" spans="6:17" ht="12.75"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</row>
    <row r="1236" spans="6:17" ht="12.75"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</row>
    <row r="1237" spans="6:17" ht="12.75"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</row>
    <row r="1238" spans="6:17" ht="12.75"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</row>
    <row r="1239" spans="6:17" ht="12.75"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</row>
    <row r="1240" spans="6:17" ht="12.75"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</row>
    <row r="1241" spans="6:17" ht="12.75"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</row>
    <row r="1242" spans="6:17" ht="12.75"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</row>
    <row r="1243" spans="6:17" ht="12.75"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</row>
    <row r="1244" spans="6:17" ht="12.75"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</row>
    <row r="1245" spans="6:17" ht="12.75"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</row>
    <row r="1246" spans="6:17" ht="12.75"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</row>
    <row r="1247" spans="6:17" ht="12.75"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</row>
    <row r="1248" spans="6:17" ht="12.75"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</row>
    <row r="1249" spans="6:17" ht="12.75"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</row>
    <row r="1250" spans="6:17" ht="12.75"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</row>
    <row r="1251" spans="6:17" ht="12.75"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</row>
    <row r="1252" spans="6:17" ht="12.75"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</row>
    <row r="1253" spans="6:17" ht="12.75"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</row>
    <row r="1254" spans="6:17" ht="12.75"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</row>
    <row r="1255" spans="6:17" ht="12.75"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</row>
    <row r="1256" spans="6:17" ht="12.75"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</row>
    <row r="1257" spans="6:17" ht="12.75"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</row>
    <row r="1258" spans="6:17" ht="12.75"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</row>
    <row r="1259" spans="6:17" ht="12.75"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</row>
    <row r="1260" spans="6:17" ht="12.75"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</row>
    <row r="1261" spans="6:17" ht="12.75"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</row>
    <row r="1262" spans="6:17" ht="12.75"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</row>
    <row r="1263" spans="6:17" ht="12.75"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</row>
    <row r="1264" spans="6:17" ht="12.75"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</row>
    <row r="1265" spans="6:17" ht="12.75"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</row>
    <row r="1266" spans="6:17" ht="12.75"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</row>
    <row r="1267" spans="6:17" ht="12.75"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</row>
    <row r="1268" spans="6:17" ht="12.75"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</row>
    <row r="1269" spans="6:17" ht="12.75"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</row>
    <row r="1270" spans="6:17" ht="12.75"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</row>
    <row r="1271" spans="6:17" ht="12.75"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</row>
    <row r="1272" spans="6:17" ht="12.75"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</row>
    <row r="1273" spans="6:17" ht="12.75"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</row>
    <row r="1274" spans="6:17" ht="12.75"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</row>
    <row r="1275" spans="6:17" ht="12.75"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</row>
    <row r="1276" spans="6:17" ht="12.75"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</row>
    <row r="1277" spans="6:17" ht="12.75"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</row>
    <row r="1278" spans="6:17" ht="12.75"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</row>
    <row r="1279" spans="6:17" ht="12.75"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</row>
    <row r="1280" spans="6:17" ht="12.75"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</row>
    <row r="1281" spans="6:17" ht="12.75"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</row>
    <row r="1282" spans="6:17" ht="12.75"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</row>
    <row r="1283" spans="6:17" ht="12.75"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</row>
    <row r="1284" spans="6:17" ht="12.75"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</row>
    <row r="1285" spans="6:17" ht="12.75"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</row>
    <row r="1286" spans="6:17" ht="12.75"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</row>
    <row r="1287" spans="6:17" ht="12.75"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</row>
    <row r="1288" spans="6:17" ht="12.75"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</row>
    <row r="1289" spans="6:17" ht="12.75"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</row>
    <row r="1290" spans="6:17" ht="12.75"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</row>
    <row r="1291" spans="6:17" ht="12.75"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</row>
    <row r="1292" spans="6:17" ht="12.75"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</row>
    <row r="1293" spans="6:17" ht="12.75"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</row>
    <row r="1294" spans="6:17" ht="12.75"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</row>
    <row r="1295" spans="6:17" ht="12.75"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</row>
    <row r="1296" spans="6:17" ht="12.75"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</row>
    <row r="1297" spans="6:17" ht="12.75"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</row>
    <row r="1298" spans="6:17" ht="12.75"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</row>
    <row r="1299" spans="6:17" ht="12.75"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</row>
    <row r="1300" spans="6:17" ht="12.75"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</row>
    <row r="1301" spans="6:17" ht="12.75"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</row>
    <row r="1302" spans="6:17" ht="12.75"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</row>
    <row r="1303" spans="6:17" ht="12.75"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</row>
    <row r="1304" spans="6:17" ht="12.75"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</row>
    <row r="1305" spans="6:17" ht="12.75"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</row>
    <row r="1306" spans="6:17" ht="12.75"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</row>
    <row r="1307" spans="6:17" ht="12.75"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</row>
    <row r="1308" spans="6:17" ht="12.75"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</row>
    <row r="1309" spans="6:17" ht="12.75"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</row>
    <row r="1310" spans="6:17" ht="12.75"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</row>
    <row r="1311" spans="6:17" ht="12.75"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</row>
    <row r="1312" spans="6:17" ht="12.75"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</row>
    <row r="1313" spans="6:17" ht="12.75"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</row>
    <row r="1314" spans="6:17" ht="12.75"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</row>
    <row r="1315" spans="6:17" ht="12.75"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</row>
    <row r="1316" spans="6:17" ht="12.75"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</row>
    <row r="1317" spans="6:17" ht="12.75"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</row>
    <row r="1318" spans="6:17" ht="12.75"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</row>
    <row r="1319" spans="6:17" ht="12.75"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</row>
    <row r="1320" spans="6:17" ht="12.75"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</row>
    <row r="1321" spans="6:17" ht="12.75"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</row>
    <row r="1322" spans="6:17" ht="12.75"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</row>
    <row r="1323" spans="6:17" ht="12.75"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</row>
    <row r="1324" spans="6:17" ht="12.75"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</row>
    <row r="1325" spans="6:17" ht="12.75"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</row>
    <row r="1326" spans="6:17" ht="12.75"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</row>
    <row r="1327" spans="6:17" ht="12.75"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</row>
    <row r="1328" spans="6:17" ht="12.75"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</row>
    <row r="1329" spans="6:17" ht="12.75"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</row>
    <row r="1330" spans="6:17" ht="12.75"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</row>
    <row r="1331" spans="6:17" ht="12.75"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</row>
    <row r="1332" spans="6:17" ht="12.75"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</row>
    <row r="1333" spans="6:17" ht="12.75"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</row>
    <row r="1334" spans="6:17" ht="12.75"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</row>
    <row r="1335" spans="6:17" ht="12.75"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</row>
    <row r="1336" spans="6:17" ht="12.75"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</row>
    <row r="1337" spans="6:17" ht="12.75"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</row>
    <row r="1338" spans="6:17" ht="12.75"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</row>
    <row r="1339" spans="6:17" ht="12.75"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</row>
    <row r="1340" spans="6:17" ht="12.75"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</row>
    <row r="1341" spans="6:17" ht="12.75"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</row>
    <row r="1342" spans="6:17" ht="12.75"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</row>
    <row r="1343" spans="6:17" ht="12.75"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</row>
    <row r="1344" spans="6:17" ht="12.75"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</row>
    <row r="1345" spans="6:17" ht="12.75"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</row>
    <row r="1346" spans="6:17" ht="12.75"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</row>
    <row r="1347" spans="6:17" ht="12.75"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</row>
    <row r="1348" spans="6:17" ht="12.75"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</row>
    <row r="1349" spans="6:17" ht="12.75"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</row>
    <row r="1350" spans="6:17" ht="12.75"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</row>
    <row r="1351" spans="6:17" ht="12.75"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</row>
    <row r="1352" spans="6:17" ht="12.75"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</row>
    <row r="1353" spans="6:17" ht="12.75"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</row>
    <row r="1354" spans="6:17" ht="12.75"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</row>
    <row r="1355" spans="6:17" ht="12.75"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</row>
    <row r="1356" spans="6:17" ht="12.75"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</row>
    <row r="1357" spans="6:17" ht="12.75"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</row>
    <row r="1358" spans="6:17" ht="12.75"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</row>
    <row r="1359" spans="6:17" ht="12.75"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</row>
    <row r="1360" spans="6:17" ht="12.75"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</row>
    <row r="1361" spans="6:17" ht="12.75"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</row>
    <row r="1362" spans="6:17" ht="12.75"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</row>
    <row r="1363" spans="6:17" ht="12.75"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</row>
    <row r="1364" spans="6:17" ht="12.75"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</row>
    <row r="1365" spans="6:17" ht="12.75"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</row>
    <row r="1366" spans="6:17" ht="12.75"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</row>
    <row r="1367" spans="6:17" ht="12.75"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</row>
    <row r="1368" spans="6:17" ht="12.75"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</row>
    <row r="1369" spans="6:17" ht="12.75"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</row>
    <row r="1370" spans="6:17" ht="12.75"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</row>
    <row r="1371" spans="6:17" ht="12.75"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</row>
    <row r="1372" spans="6:17" ht="12.75"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</row>
    <row r="1373" spans="6:17" ht="12.75"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</row>
    <row r="1374" spans="6:17" ht="12.75"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</row>
    <row r="1375" spans="6:17" ht="12.75"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</row>
    <row r="1376" spans="6:17" ht="12.75"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</row>
    <row r="1377" spans="6:17" ht="12.75"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</row>
    <row r="1378" spans="6:17" ht="12.75"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</row>
    <row r="1379" spans="6:17" ht="12.75"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</row>
    <row r="1380" spans="6:17" ht="12.75"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</row>
    <row r="1381" spans="6:17" ht="12.75"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</row>
    <row r="1382" spans="6:17" ht="12.75"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</row>
    <row r="1383" spans="6:17" ht="12.75"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</row>
    <row r="1384" spans="6:17" ht="12.75"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</row>
    <row r="1385" spans="6:17" ht="12.75"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</row>
    <row r="1386" spans="6:17" ht="12.75"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</row>
    <row r="1387" spans="6:17" ht="12.75"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</row>
    <row r="1388" spans="6:17" ht="12.75"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</row>
    <row r="1389" spans="6:17" ht="12.75"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</row>
    <row r="1390" spans="6:17" ht="12.75"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</row>
    <row r="1391" spans="6:17" ht="12.75"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</row>
    <row r="1392" spans="6:17" ht="12.75"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</row>
    <row r="1393" spans="6:17" ht="12.75"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</row>
    <row r="1394" spans="6:17" ht="12.75"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</row>
    <row r="1395" spans="6:17" ht="12.75"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</row>
    <row r="1396" spans="6:17" ht="12.75"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</row>
    <row r="1397" spans="6:17" ht="12.75"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</row>
    <row r="1398" spans="6:17" ht="12.75"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</row>
    <row r="1399" spans="6:17" ht="12.75"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</row>
    <row r="1400" spans="6:17" ht="12.75"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</row>
    <row r="1401" spans="6:17" ht="12.75"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</row>
    <row r="1402" spans="6:17" ht="12.75"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</row>
    <row r="1403" spans="6:17" ht="12.75"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</row>
    <row r="1404" spans="6:17" ht="12.75"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</row>
    <row r="1405" spans="6:17" ht="12.75"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</row>
    <row r="1406" spans="6:17" ht="12.75"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</row>
    <row r="1407" spans="6:17" ht="12.75"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</row>
    <row r="1408" spans="6:17" ht="12.75"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</row>
    <row r="1409" spans="6:17" ht="12.75"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</row>
    <row r="1410" spans="6:17" ht="12.75"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</row>
    <row r="1411" spans="6:17" ht="12.75"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</row>
    <row r="1412" spans="6:17" ht="12.75"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</row>
    <row r="1413" spans="6:17" ht="12.75"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</row>
    <row r="1414" spans="6:17" ht="12.75"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</row>
    <row r="1415" spans="6:17" ht="12.75"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</row>
    <row r="1416" spans="6:17" ht="12.75"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</row>
    <row r="1417" spans="6:17" ht="12.75"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</row>
    <row r="1418" spans="6:17" ht="12.75"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</row>
    <row r="1419" spans="6:17" ht="12.75"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</row>
    <row r="1420" spans="6:17" ht="12.75"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</row>
    <row r="1421" spans="6:17" ht="12.75"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</row>
    <row r="1422" spans="6:17" ht="12.75"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</row>
    <row r="1423" spans="6:17" ht="12.75"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</row>
    <row r="1424" spans="6:17" ht="12.75"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</row>
    <row r="1425" spans="6:17" ht="12.75"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</row>
    <row r="1426" spans="6:17" ht="12.75"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</row>
    <row r="1427" spans="6:17" ht="12.75"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</row>
    <row r="1428" spans="6:17" ht="12.75"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</row>
    <row r="1429" spans="6:17" ht="12.75"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</row>
    <row r="1430" spans="6:17" ht="12.75"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</row>
    <row r="1431" spans="6:17" ht="12.75"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</row>
    <row r="1432" spans="6:17" ht="12.75"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</row>
    <row r="1433" spans="6:17" ht="12.75"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</row>
    <row r="1434" spans="6:17" ht="12.75"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</row>
    <row r="1435" spans="6:17" ht="12.75"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</row>
    <row r="1436" spans="6:17" ht="12.75"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</row>
    <row r="1437" spans="6:17" ht="12.75"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</row>
    <row r="1438" spans="6:17" ht="12.75"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</row>
    <row r="1439" spans="6:17" ht="12.75"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</row>
    <row r="1440" spans="6:17" ht="12.75"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</row>
    <row r="1441" spans="6:17" ht="12.75"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</row>
    <row r="1442" spans="6:17" ht="12.75"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</row>
    <row r="1443" spans="6:17" ht="12.75"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</row>
    <row r="1444" spans="6:17" ht="12.75"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</row>
    <row r="1445" spans="6:17" ht="12.75"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</row>
    <row r="1446" spans="6:17" ht="12.75"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</row>
    <row r="1447" spans="6:17" ht="12.75"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</row>
    <row r="1448" spans="6:17" ht="12.75"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</row>
    <row r="1449" spans="6:17" ht="12.75"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</row>
    <row r="1450" spans="6:17" ht="12.75"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</row>
    <row r="1451" spans="6:17" ht="12.75"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</row>
    <row r="1452" spans="6:17" ht="12.75"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</row>
    <row r="1453" spans="6:17" ht="12.75"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</row>
    <row r="1454" spans="6:17" ht="12.75"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</row>
    <row r="1455" spans="6:17" ht="12.75"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</row>
    <row r="1456" spans="6:17" ht="12.75"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</row>
    <row r="1457" spans="6:17" ht="12.75"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</row>
    <row r="1458" spans="6:17" ht="12.75"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</row>
    <row r="1459" spans="6:17" ht="12.75"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</row>
    <row r="1460" spans="6:17" ht="12.75"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</row>
    <row r="1461" spans="6:17" ht="12.75"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</row>
    <row r="1462" spans="6:17" ht="12.75"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</row>
    <row r="1463" spans="6:17" ht="12.75"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</row>
    <row r="1464" spans="6:17" ht="12.75"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</row>
    <row r="1465" spans="6:17" ht="12.75"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</row>
    <row r="1466" spans="6:17" ht="12.75"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</row>
    <row r="1467" spans="6:17" ht="12.75"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</row>
    <row r="1468" spans="6:17" ht="12.75"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</row>
    <row r="1469" spans="6:17" ht="12.75"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</row>
    <row r="1470" spans="6:17" ht="12.75"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</row>
    <row r="1471" spans="6:17" ht="12.75"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</row>
    <row r="1472" spans="6:17" ht="12.75"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</row>
    <row r="1473" spans="6:17" ht="12.75"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</row>
    <row r="1474" spans="6:17" ht="12.75"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</row>
    <row r="1475" spans="6:17" ht="12.75"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</row>
    <row r="1476" spans="6:17" ht="12.75"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</row>
    <row r="1477" spans="6:17" ht="12.75"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</row>
    <row r="1478" spans="6:17" ht="12.75"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</row>
    <row r="1479" spans="6:17" ht="12.75"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</row>
    <row r="1480" spans="6:17" ht="12.75"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</row>
    <row r="1481" spans="6:17" ht="12.75"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</row>
    <row r="1482" spans="6:17" ht="12.75"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</row>
    <row r="1483" spans="6:17" ht="12.75"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</row>
    <row r="1484" spans="6:17" ht="12.75"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</row>
    <row r="1485" spans="6:17" ht="12.75"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</row>
    <row r="1486" spans="6:17" ht="12.75"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</row>
    <row r="1487" spans="6:17" ht="12.75"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</row>
    <row r="1488" spans="6:17" ht="12.75"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</row>
    <row r="1489" spans="6:17" ht="12.75"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</row>
    <row r="1490" spans="6:17" ht="12.75"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</row>
    <row r="1491" spans="6:17" ht="12.75"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</row>
    <row r="1492" spans="6:17" ht="12.75"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</row>
    <row r="1493" spans="6:17" ht="12.75"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</row>
    <row r="1494" spans="6:17" ht="12.75"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</row>
    <row r="1495" spans="6:17" ht="12.75"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</row>
    <row r="1496" spans="6:17" ht="12.75"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</row>
    <row r="1497" spans="6:17" ht="12.75"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</row>
    <row r="1498" spans="6:17" ht="12.75"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</row>
    <row r="1499" spans="6:17" ht="12.75"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</row>
    <row r="1500" spans="6:17" ht="12.75"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</row>
    <row r="1501" spans="6:17" ht="12.75"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</row>
    <row r="1502" spans="6:17" ht="12.75"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</row>
    <row r="1503" spans="6:17" ht="12.75"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</row>
    <row r="1504" spans="6:17" ht="12.75"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</row>
    <row r="1505" spans="6:17" ht="12.75"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</row>
    <row r="1506" spans="6:17" ht="12.75"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</row>
    <row r="1507" spans="6:17" ht="12.75"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</row>
    <row r="1508" spans="6:17" ht="12.75"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</row>
    <row r="1509" spans="6:17" ht="12.75"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</row>
    <row r="1510" spans="6:17" ht="12.75"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</row>
    <row r="1511" spans="6:17" ht="12.75"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</row>
    <row r="1512" spans="6:17" ht="12.75"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</row>
    <row r="1513" spans="6:17" ht="12.75"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</row>
    <row r="1514" spans="6:17" ht="12.75"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</row>
    <row r="1515" spans="6:17" ht="12.75"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</row>
    <row r="1516" spans="6:17" ht="12.75"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</row>
    <row r="1517" spans="6:17" ht="12.75"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</row>
    <row r="1518" spans="6:17" ht="12.75"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</row>
    <row r="1519" spans="6:17" ht="12.75"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</row>
    <row r="1520" spans="6:17" ht="12.75"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</row>
    <row r="1521" spans="6:17" ht="12.75"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</row>
    <row r="1522" spans="6:17" ht="12.75"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</row>
    <row r="1523" spans="6:17" ht="12.75"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</row>
    <row r="1524" spans="6:17" ht="12.75"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</row>
    <row r="1525" spans="6:17" ht="12.75"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</row>
    <row r="1526" spans="6:17" ht="12.75"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</row>
    <row r="1527" spans="6:17" ht="12.75"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</row>
    <row r="1528" spans="6:17" ht="12.75"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</row>
    <row r="1529" spans="6:17" ht="12.75"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</row>
    <row r="1530" spans="6:17" ht="12.75"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</row>
    <row r="1531" spans="6:17" ht="12.75"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</row>
    <row r="1532" spans="6:17" ht="12.75"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</row>
    <row r="1533" spans="6:17" ht="12.75"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</row>
    <row r="1534" spans="6:17" ht="12.75"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</row>
    <row r="1535" spans="6:17" ht="12.75"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</row>
    <row r="1536" spans="6:17" ht="12.75"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</row>
    <row r="1537" spans="6:17" ht="12.75"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</row>
    <row r="1538" spans="6:17" ht="12.75"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</row>
    <row r="1539" spans="6:17" ht="12.75"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</row>
    <row r="1540" spans="6:17" ht="12.75"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</row>
    <row r="1541" spans="6:17" ht="12.75"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</row>
    <row r="1542" spans="6:17" ht="12.75"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</row>
    <row r="1543" spans="6:17" ht="12.75"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</row>
    <row r="1544" spans="6:17" ht="12.75"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</row>
    <row r="1545" spans="6:17" ht="12.75"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</row>
    <row r="1546" spans="6:17" ht="12.75"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</row>
    <row r="1547" spans="6:17" ht="12.75"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</row>
    <row r="1548" spans="6:17" ht="12.75"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</row>
    <row r="1549" spans="6:17" ht="12.75"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</row>
    <row r="1550" spans="6:17" ht="12.75"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</row>
    <row r="1551" spans="6:17" ht="12.75"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</row>
    <row r="1552" spans="6:17" ht="12.75"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</row>
    <row r="1553" spans="6:17" ht="12.75"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</row>
    <row r="1554" spans="6:17" ht="12.75"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</row>
    <row r="1555" spans="6:17" ht="12.75"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</row>
    <row r="1556" spans="6:17" ht="12.75"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</row>
    <row r="1557" spans="6:17" ht="12.75"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</row>
    <row r="1558" spans="6:17" ht="12.75"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</row>
    <row r="1559" spans="6:17" ht="12.75"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</row>
    <row r="1560" spans="6:17" ht="12.75"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</row>
    <row r="1561" spans="6:17" ht="12.75"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</row>
    <row r="1562" spans="6:17" ht="12.75"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</row>
    <row r="1563" spans="6:17" ht="12.75"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</row>
    <row r="1564" spans="6:17" ht="12.75"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</row>
    <row r="1565" spans="6:17" ht="12.75"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</row>
    <row r="1566" spans="6:17" ht="12.75"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</row>
    <row r="1567" spans="6:17" ht="12.75"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</row>
    <row r="1568" spans="6:17" ht="12.75"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</row>
    <row r="1569" spans="6:17" ht="12.75"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</row>
    <row r="1570" spans="6:17" ht="12.75"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</row>
    <row r="1571" spans="6:17" ht="12.75"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</row>
    <row r="1572" spans="6:17" ht="12.75"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</row>
    <row r="1573" spans="6:17" ht="12.75"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</row>
    <row r="1574" spans="6:17" ht="12.75"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</row>
    <row r="1575" spans="6:17" ht="12.75"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</row>
    <row r="1576" spans="6:17" ht="12.75"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</row>
    <row r="1577" spans="6:17" ht="12.75"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</row>
    <row r="1578" spans="6:17" ht="12.75"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</row>
    <row r="1579" spans="6:17" ht="12.75"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</row>
    <row r="1580" spans="6:17" ht="12.75"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</row>
    <row r="1581" spans="6:17" ht="12.75"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</row>
    <row r="1582" spans="6:17" ht="12.75"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</row>
    <row r="1583" spans="6:17" ht="12.75"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</row>
    <row r="1584" spans="6:17" ht="12.75"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</row>
    <row r="1585" spans="6:17" ht="12.75"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</row>
    <row r="1586" spans="6:17" ht="12.75"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</row>
    <row r="1587" spans="6:17" ht="12.75"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</row>
    <row r="1588" spans="6:17" ht="12.75"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</row>
    <row r="1589" spans="6:17" ht="12.75"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</row>
    <row r="1590" spans="6:17" ht="12.75"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</row>
    <row r="1591" spans="6:17" ht="12.75"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</row>
    <row r="1592" spans="6:17" ht="12.75"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</row>
    <row r="1593" spans="6:17" ht="12.75"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</row>
    <row r="1594" spans="6:17" ht="12.75"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</row>
    <row r="1595" spans="6:17" ht="12.75"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</row>
    <row r="1596" spans="6:17" ht="12.75"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</row>
    <row r="1597" spans="6:17" ht="12.75"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</row>
    <row r="1598" spans="6:17" ht="12.75"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</row>
    <row r="1599" spans="6:17" ht="12.75"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</row>
    <row r="1600" spans="6:17" ht="12.75"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</row>
    <row r="1601" spans="6:17" ht="12.75"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</row>
    <row r="1602" spans="6:17" ht="12.75"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</row>
    <row r="1603" spans="6:17" ht="12.75"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</row>
    <row r="1604" spans="6:17" ht="12.75"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</row>
    <row r="1605" spans="6:17" ht="12.75"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</row>
    <row r="1606" spans="6:17" ht="12.75"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</row>
    <row r="1607" spans="6:17" ht="12.75"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</row>
    <row r="1608" spans="6:17" ht="12.75"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</row>
    <row r="1609" spans="6:17" ht="12.75"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</row>
    <row r="1610" spans="6:17" ht="12.75"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</row>
    <row r="1611" spans="6:17" ht="12.75"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</row>
    <row r="1612" spans="6:17" ht="12.75"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</row>
    <row r="1613" spans="6:17" ht="12.75"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</row>
    <row r="1614" spans="6:17" ht="12.75"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</row>
    <row r="1615" spans="6:17" ht="12.75"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</row>
    <row r="1616" spans="6:17" ht="12.75"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</row>
    <row r="1617" spans="6:17" ht="12.75"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</row>
    <row r="1618" spans="6:17" ht="12.75"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</row>
    <row r="1619" spans="6:17" ht="12.75"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</row>
    <row r="1620" spans="6:17" ht="12.75"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</row>
    <row r="1621" spans="6:17" ht="12.75"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</row>
    <row r="1622" spans="6:17" ht="12.75"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</row>
    <row r="1623" spans="6:17" ht="12.75"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</row>
    <row r="1624" spans="6:17" ht="12.75"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</row>
    <row r="1625" spans="6:17" ht="12.75"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</row>
    <row r="1626" spans="6:17" ht="12.75"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</row>
    <row r="1627" spans="6:17" ht="12.75"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</row>
    <row r="1628" spans="6:17" ht="12.75"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</row>
    <row r="1629" spans="6:17" ht="12.75"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</row>
    <row r="1630" spans="6:17" ht="12.75"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</row>
    <row r="1631" spans="6:17" ht="12.75"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</row>
    <row r="1632" spans="6:17" ht="12.75"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</row>
    <row r="1633" spans="6:17" ht="12.75"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</row>
    <row r="1634" spans="6:17" ht="12.75"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</row>
    <row r="1635" spans="6:17" ht="12.75"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</row>
    <row r="1636" spans="6:17" ht="12.75"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</row>
    <row r="1637" spans="6:17" ht="12.75"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</row>
    <row r="1638" spans="6:17" ht="12.75"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</row>
    <row r="1639" spans="6:17" ht="12.75"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</row>
    <row r="1640" spans="6:17" ht="12.75"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</row>
    <row r="1641" spans="6:17" ht="12.75"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</row>
    <row r="1642" spans="6:17" ht="12.75"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</row>
    <row r="1643" spans="6:17" ht="12.75"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</row>
    <row r="1644" spans="6:17" ht="12.75"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</row>
    <row r="1645" spans="6:17" ht="12.75"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</row>
    <row r="1646" spans="6:17" ht="12.75"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</row>
    <row r="1647" spans="6:17" ht="12.75"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</row>
    <row r="1648" spans="6:17" ht="12.75"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</row>
    <row r="1649" spans="6:17" ht="12.75"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</row>
    <row r="1650" spans="6:17" ht="12.75"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</row>
    <row r="1651" spans="6:17" ht="12.75"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</row>
    <row r="1652" spans="6:17" ht="12.75"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</row>
    <row r="1653" spans="6:17" ht="12.75"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</row>
    <row r="1654" spans="6:17" ht="12.75"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</row>
    <row r="1655" spans="6:17" ht="12.75"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</row>
    <row r="1656" spans="6:17" ht="12.75"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</row>
    <row r="1657" spans="6:17" ht="12.75"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</row>
    <row r="1658" spans="6:17" ht="12.75"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</row>
    <row r="1659" spans="6:17" ht="12.75"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</row>
    <row r="1660" spans="6:17" ht="12.75"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</row>
    <row r="1661" spans="6:17" ht="12.75"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</row>
    <row r="1662" spans="6:17" ht="12.75"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</row>
    <row r="1663" spans="6:17" ht="12.75"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</row>
    <row r="1664" spans="6:17" ht="12.75"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</row>
    <row r="1665" spans="6:17" ht="12.75"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</row>
    <row r="1666" spans="6:17" ht="12.75"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</row>
    <row r="1667" spans="6:17" ht="12.75"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</row>
    <row r="1668" spans="6:17" ht="12.75"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</row>
    <row r="1669" spans="6:17" ht="12.75"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</row>
    <row r="1670" spans="6:17" ht="12.75"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</row>
    <row r="1671" spans="6:17" ht="12.75"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</row>
    <row r="1672" spans="6:17" ht="12.75"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</row>
    <row r="1673" spans="6:17" ht="12.75"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</row>
    <row r="1674" spans="6:17" ht="12.75"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</row>
    <row r="1675" spans="6:17" ht="12.75"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</row>
    <row r="1676" spans="6:17" ht="12.75"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</row>
    <row r="1677" spans="6:17" ht="12.75"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</row>
    <row r="1678" spans="6:17" ht="12.75"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</row>
    <row r="1679" spans="6:17" ht="12.75"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</row>
    <row r="1680" spans="6:17" ht="12.75"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</row>
    <row r="1681" spans="6:17" ht="12.75"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</row>
    <row r="1682" spans="6:17" ht="12.75"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</row>
    <row r="1683" spans="6:17" ht="12.75"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</row>
    <row r="1684" spans="6:17" ht="12.75"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</row>
    <row r="1685" spans="6:17" ht="12.75"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</row>
    <row r="1686" spans="6:17" ht="12.75"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</row>
    <row r="1687" spans="6:17" ht="12.75"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</row>
    <row r="1688" spans="6:17" ht="12.75"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</row>
    <row r="1689" spans="6:17" ht="12.75"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</row>
    <row r="1690" spans="6:17" ht="12.75"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</row>
    <row r="1691" spans="6:17" ht="12.75"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</row>
    <row r="1692" spans="6:17" ht="12.75"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</row>
    <row r="1693" spans="6:17" ht="12.75"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</row>
    <row r="1694" spans="6:17" ht="12.75"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</row>
    <row r="1695" spans="6:17" ht="12.75"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</row>
    <row r="1696" spans="6:17" ht="12.75"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</row>
    <row r="1697" spans="6:17" ht="12.75"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</row>
    <row r="1698" spans="6:17" ht="12.75"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</row>
    <row r="1699" spans="6:17" ht="12.75"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</row>
    <row r="1700" spans="6:17" ht="12.75"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</row>
    <row r="1701" spans="6:17" ht="12.75"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</row>
    <row r="1702" spans="6:17" ht="12.75"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</row>
    <row r="1703" spans="6:17" ht="12.75"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</row>
    <row r="1704" spans="6:17" ht="12.75"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</row>
    <row r="1705" spans="6:17" ht="12.75"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</row>
    <row r="1706" spans="6:17" ht="12.75"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</row>
    <row r="1707" spans="6:17" ht="12.75"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</row>
    <row r="1708" spans="6:17" ht="12.75"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</row>
    <row r="1709" spans="6:17" ht="12.75"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</row>
    <row r="1710" spans="6:17" ht="12.75"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</row>
    <row r="1711" spans="6:17" ht="12.75"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</row>
    <row r="1712" spans="6:17" ht="12.75"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</row>
    <row r="1713" spans="6:17" ht="12.75"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</row>
    <row r="1714" spans="6:17" ht="12.75"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</row>
    <row r="1715" spans="6:17" ht="12.75"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</row>
    <row r="1716" spans="6:17" ht="12.75"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</row>
    <row r="1717" spans="6:17" ht="12.75"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</row>
    <row r="1718" spans="6:17" ht="12.75"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</row>
    <row r="1719" spans="6:17" ht="12.75"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</row>
    <row r="1720" spans="6:17" ht="12.75"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</row>
    <row r="1721" spans="6:17" ht="12.75"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</row>
    <row r="1722" spans="6:17" ht="12.75"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</row>
    <row r="1723" spans="6:17" ht="12.75"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</row>
    <row r="1724" spans="6:17" ht="12.75"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</row>
    <row r="1725" spans="6:17" ht="12.75"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</row>
    <row r="1726" spans="6:17" ht="12.75"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</row>
    <row r="1727" spans="6:17" ht="12.75"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</row>
    <row r="1728" spans="6:17" ht="12.75"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</row>
    <row r="1729" spans="6:17" ht="12.75"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</row>
    <row r="1730" spans="6:17" ht="12.75"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</row>
    <row r="1731" spans="6:17" ht="12.75"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</row>
    <row r="1732" spans="6:17" ht="12.75"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</row>
    <row r="1733" spans="6:17" ht="12.75"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</row>
    <row r="1734" spans="6:17" ht="12.75"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</row>
    <row r="1735" spans="6:17" ht="12.75"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</row>
    <row r="1736" spans="6:17" ht="12.75"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</row>
    <row r="1737" spans="6:17" ht="12.75"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</row>
    <row r="1738" spans="6:17" ht="12.75"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</row>
    <row r="1739" spans="6:17" ht="12.75"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</row>
    <row r="1740" spans="6:17" ht="12.75"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</row>
    <row r="1741" spans="6:17" ht="12.75"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</row>
    <row r="1742" spans="6:17" ht="12.75"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</row>
    <row r="1743" spans="6:17" ht="12.75"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</row>
    <row r="1744" spans="6:17" ht="12.75"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</row>
    <row r="1745" spans="6:17" ht="12.75"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</row>
    <row r="1746" spans="6:17" ht="12.75"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</row>
    <row r="1747" spans="6:17" ht="12.75"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</row>
    <row r="1748" spans="6:17" ht="12.75"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</row>
    <row r="1749" spans="6:17" ht="12.75"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</row>
    <row r="1750" spans="6:17" ht="12.75"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</row>
    <row r="1751" spans="6:17" ht="12.75"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</row>
    <row r="1752" spans="6:17" ht="12.75"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</row>
    <row r="1753" spans="6:17" ht="12.75"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</row>
    <row r="1754" spans="6:17" ht="12.75"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</row>
    <row r="1755" spans="6:17" ht="12.75"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</row>
    <row r="1756" spans="6:17" ht="12.75"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</row>
    <row r="1757" spans="6:17" ht="12.75"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</row>
    <row r="1758" spans="6:17" ht="12.75"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</row>
    <row r="1759" spans="6:17" ht="12.75"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</row>
    <row r="1760" spans="6:17" ht="12.75"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</row>
    <row r="1761" spans="6:17" ht="12.75"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</row>
    <row r="1762" spans="6:17" ht="12.75"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</row>
    <row r="1763" spans="6:17" ht="12.75"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</row>
    <row r="1764" spans="6:17" ht="12.75"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</row>
    <row r="1765" spans="6:17" ht="12.75"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</row>
    <row r="1766" spans="6:17" ht="12.75"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</row>
    <row r="1767" spans="6:17" ht="12.75"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</row>
    <row r="1768" spans="6:17" ht="12.75"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</row>
    <row r="1769" spans="6:17" ht="12.75"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</row>
    <row r="1770" spans="6:17" ht="12.75"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</row>
    <row r="1771" spans="6:17" ht="12.75"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</row>
    <row r="1772" spans="6:17" ht="12.75"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</row>
    <row r="1773" spans="6:17" ht="12.75"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</row>
    <row r="1774" spans="6:17" ht="12.75"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</row>
    <row r="1775" spans="6:17" ht="12.75"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</row>
    <row r="1776" spans="6:17" ht="12.75"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</row>
    <row r="1777" spans="6:17" ht="12.75"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</row>
    <row r="1778" spans="6:17" ht="12.75"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</row>
    <row r="1779" spans="6:17" ht="12.75"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</row>
    <row r="1780" spans="6:17" ht="12.75"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</row>
    <row r="1781" spans="6:17" ht="12.75"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</row>
    <row r="1782" spans="6:17" ht="12.75"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</row>
    <row r="1783" spans="6:17" ht="12.75"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</row>
    <row r="1784" spans="6:17" ht="12.75"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</row>
    <row r="1785" spans="6:17" ht="12.75"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</row>
    <row r="1786" spans="6:17" ht="12.75"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</row>
    <row r="1787" spans="6:17" ht="12.75"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</row>
    <row r="1788" spans="6:17" ht="12.75"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</row>
    <row r="1789" spans="6:17" ht="12.75"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</row>
    <row r="1790" spans="6:17" ht="12.75"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</row>
    <row r="1791" spans="6:17" ht="12.75"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</row>
    <row r="1792" spans="6:17" ht="12.75"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</row>
    <row r="1793" spans="6:17" ht="12.75"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</row>
    <row r="1794" spans="6:17" ht="12.75"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</row>
    <row r="1795" spans="6:17" ht="12.75"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</row>
    <row r="1796" spans="6:17" ht="12.75"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</row>
    <row r="1797" spans="6:17" ht="12.75"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</row>
    <row r="1798" spans="6:17" ht="12.75"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</row>
    <row r="1799" spans="6:17" ht="12.75"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</row>
    <row r="1800" spans="6:17" ht="12.75"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</row>
    <row r="1801" spans="6:17" ht="12.75"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</row>
    <row r="1802" spans="6:17" ht="12.75"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</row>
    <row r="1803" spans="6:17" ht="12.75"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</row>
    <row r="1804" spans="6:17" ht="12.75"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</row>
    <row r="1805" spans="6:17" ht="12.75"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</row>
    <row r="1806" spans="6:17" ht="12.75"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</row>
    <row r="1807" spans="6:17" ht="12.75"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</row>
    <row r="1808" spans="6:17" ht="12.75"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</row>
    <row r="1809" spans="6:17" ht="12.75"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</row>
    <row r="1810" spans="6:17" ht="12.75"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</row>
    <row r="1811" spans="6:17" ht="12.75"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</row>
    <row r="1812" spans="6:17" ht="12.75"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</row>
    <row r="1813" spans="6:17" ht="12.75"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</row>
    <row r="1814" spans="6:17" ht="12.75"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</row>
    <row r="1815" spans="6:17" ht="12.75"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</row>
    <row r="1816" spans="6:17" ht="12.75"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</row>
    <row r="1817" spans="6:17" ht="12.75"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</row>
    <row r="1818" spans="6:17" ht="12.75"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</row>
    <row r="1819" spans="6:17" ht="12.75"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</row>
    <row r="1820" spans="6:17" ht="12.75"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</row>
    <row r="1821" spans="6:17" ht="12.75"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</row>
    <row r="1822" spans="6:17" ht="12.75"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</row>
    <row r="1823" spans="6:17" ht="12.75"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</row>
    <row r="1824" spans="6:17" ht="12.75"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</row>
    <row r="1825" spans="6:17" ht="12.75"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</row>
    <row r="1826" spans="6:17" ht="12.75"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</row>
    <row r="1827" spans="6:17" ht="12.75"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</row>
    <row r="1828" spans="6:17" ht="12.75"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</row>
    <row r="1829" spans="6:17" ht="12.75"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</row>
    <row r="1830" spans="6:17" ht="12.75"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</row>
    <row r="1831" spans="6:17" ht="12.75"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</row>
    <row r="1832" spans="6:17" ht="12.75"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</row>
    <row r="1833" spans="6:17" ht="12.75"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</row>
    <row r="1834" spans="6:17" ht="12.75"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</row>
    <row r="1835" spans="6:17" ht="12.75"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</row>
    <row r="1836" spans="6:17" ht="12.75"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</row>
    <row r="1837" spans="6:17" ht="12.75"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</row>
    <row r="1838" spans="6:17" ht="12.75"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</row>
    <row r="1839" spans="6:17" ht="12.75"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</row>
    <row r="1840" spans="6:17" ht="12.75"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</row>
    <row r="1841" spans="6:17" ht="12.75"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</row>
    <row r="1842" spans="6:17" ht="12.75"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</row>
    <row r="1843" spans="6:17" ht="12.75"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</row>
    <row r="1844" spans="6:17" ht="12.75"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</row>
    <row r="1845" spans="6:17" ht="12.75"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</row>
    <row r="1846" spans="6:17" ht="12.75"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</row>
    <row r="1847" spans="6:17" ht="12.75"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</row>
    <row r="1848" spans="6:17" ht="12.75"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</row>
    <row r="1849" spans="6:17" ht="12.75"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</row>
    <row r="1850" spans="6:17" ht="12.75"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</row>
    <row r="1851" spans="6:17" ht="12.75"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</row>
    <row r="1852" spans="6:17" ht="12.75"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</row>
    <row r="1853" spans="6:17" ht="12.75"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</row>
    <row r="1854" spans="6:17" ht="12.75"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</row>
    <row r="1855" spans="6:17" ht="12.75"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</row>
    <row r="1856" spans="6:17" ht="12.75"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</row>
    <row r="1857" spans="6:17" ht="12.75"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</row>
    <row r="1858" spans="6:17" ht="12.75"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</row>
    <row r="1859" spans="6:17" ht="12.75"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</row>
    <row r="1860" spans="6:17" ht="12.75"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</row>
    <row r="1861" spans="6:17" ht="12.75"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</row>
    <row r="1862" spans="6:17" ht="12.75"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</row>
    <row r="1863" spans="6:17" ht="12.75"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</row>
    <row r="1864" spans="6:17" ht="12.75"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</row>
    <row r="1865" spans="6:17" ht="12.75"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</row>
    <row r="1866" spans="6:17" ht="12.75"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</row>
    <row r="1867" spans="6:17" ht="12.75"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</row>
    <row r="1868" spans="6:17" ht="12.75"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</row>
    <row r="1869" spans="6:17" ht="12.75"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</row>
    <row r="1870" spans="6:17" ht="12.75"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</row>
    <row r="1871" spans="6:17" ht="12.75"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</row>
    <row r="1872" spans="6:17" ht="12.75"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</row>
    <row r="1873" spans="6:17" ht="12.75"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</row>
    <row r="1874" spans="6:17" ht="12.75"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</row>
    <row r="1875" spans="6:17" ht="12.75"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</row>
    <row r="1876" spans="6:17" ht="12.75"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</row>
    <row r="1877" spans="6:17" ht="12.75"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</row>
    <row r="1878" spans="6:17" ht="12.75"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</row>
    <row r="1879" spans="6:17" ht="12.75"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</row>
    <row r="1880" spans="6:17" ht="12.75"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</row>
    <row r="1881" spans="6:17" ht="12.75"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</row>
    <row r="1882" spans="6:17" ht="12.75"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</row>
    <row r="1883" spans="6:17" ht="12.75"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</row>
    <row r="1884" spans="6:17" ht="12.75"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</row>
    <row r="1885" spans="6:17" ht="12.75"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</row>
    <row r="1886" spans="6:17" ht="12.75"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</row>
    <row r="1887" spans="6:17" ht="12.75"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</row>
    <row r="1888" spans="6:17" ht="12.75"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</row>
    <row r="1889" spans="6:17" ht="12.75"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</row>
    <row r="1890" spans="6:17" ht="12.75"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</row>
    <row r="1891" spans="6:17" ht="12.75"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</row>
    <row r="1892" spans="6:17" ht="12.75"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</row>
    <row r="1893" spans="6:17" ht="12.75"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</row>
    <row r="1894" spans="6:17" ht="12.75"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</row>
    <row r="1895" spans="6:17" ht="12.75"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</row>
    <row r="1896" spans="6:17" ht="12.75"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</row>
    <row r="1897" spans="6:17" ht="12.75"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</row>
    <row r="1898" spans="6:17" ht="12.75"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</row>
    <row r="1899" spans="6:17" ht="12.75"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</row>
    <row r="1900" spans="6:17" ht="12.75"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</row>
    <row r="1901" spans="6:17" ht="12.75"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</row>
    <row r="1902" spans="6:17" ht="12.75"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</row>
    <row r="1903" spans="6:17" ht="12.75"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</row>
    <row r="1904" spans="6:17" ht="12.75"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</row>
    <row r="1905" spans="6:17" ht="12.75"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</row>
    <row r="1906" spans="6:17" ht="12.75"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</row>
    <row r="1907" spans="6:17" ht="12.75"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</row>
    <row r="1908" spans="6:17" ht="12.75"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</row>
    <row r="1909" spans="6:17" ht="12.75"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</row>
    <row r="1910" spans="6:17" ht="12.75"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</row>
    <row r="1911" spans="6:17" ht="12.75"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</row>
    <row r="1912" spans="6:17" ht="12.75"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</row>
    <row r="1913" spans="6:17" ht="12.75"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</row>
    <row r="1914" spans="6:17" ht="12.75"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</row>
    <row r="1915" spans="6:17" ht="12.75"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</row>
    <row r="1916" spans="6:17" ht="12.75"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</row>
    <row r="1917" spans="6:17" ht="12.75"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</row>
    <row r="1918" spans="6:17" ht="12.75"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</row>
    <row r="1919" spans="6:17" ht="12.75"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</row>
    <row r="1920" spans="6:17" ht="12.75"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</row>
    <row r="1921" spans="6:17" ht="12.75"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</row>
    <row r="1922" spans="6:17" ht="12.75"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</row>
    <row r="1923" spans="6:17" ht="12.75"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</row>
    <row r="1924" spans="6:17" ht="12.75"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</row>
    <row r="1925" spans="6:17" ht="12.75"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</row>
    <row r="1926" spans="6:17" ht="12.75"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</row>
    <row r="1927" spans="6:17" ht="12.75"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</row>
    <row r="1928" spans="6:17" ht="12.75"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</row>
    <row r="1929" spans="6:17" ht="12.75"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</row>
    <row r="1930" spans="6:17" ht="12.75"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</row>
    <row r="1931" spans="6:17" ht="12.75"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</row>
    <row r="1932" spans="6:17" ht="12.75"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</row>
    <row r="1933" spans="6:17" ht="12.75"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</row>
    <row r="1934" spans="6:17" ht="12.75"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</row>
    <row r="1935" spans="6:17" ht="12.75"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</row>
    <row r="1936" spans="6:17" ht="12.75"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</row>
    <row r="1937" spans="6:17" ht="12.75"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</row>
    <row r="1938" spans="6:17" ht="12.75"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</row>
    <row r="1939" spans="6:17" ht="12.75"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</row>
    <row r="1940" spans="6:17" ht="12.75"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</row>
    <row r="1941" spans="6:17" ht="12.75"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</row>
    <row r="1942" spans="6:17" ht="12.75"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</row>
    <row r="1943" spans="6:17" ht="12.75"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</row>
    <row r="1944" spans="6:17" ht="12.75"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</row>
    <row r="1945" spans="6:17" ht="12.75"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</row>
    <row r="1946" spans="6:17" ht="12.75"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</row>
    <row r="1947" spans="6:17" ht="12.75"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</row>
    <row r="1948" spans="6:17" ht="12.75"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</row>
    <row r="1949" spans="6:17" ht="12.75"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</row>
    <row r="1950" spans="6:17" ht="12.75"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</row>
    <row r="1951" spans="6:17" ht="12.75"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</row>
    <row r="1952" spans="6:17" ht="12.75"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</row>
    <row r="1953" spans="6:17" ht="12.75"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</row>
    <row r="1954" spans="6:17" ht="12.75"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</row>
    <row r="1955" spans="6:17" ht="12.75"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</row>
    <row r="1956" spans="6:17" ht="12.75"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</row>
    <row r="1957" spans="6:17" ht="12.75"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</row>
    <row r="1958" spans="6:17" ht="12.75"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</row>
    <row r="1959" spans="6:17" ht="12.75"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</row>
    <row r="1960" spans="6:17" ht="12.75"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</row>
    <row r="1961" spans="6:17" ht="12.75"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</row>
    <row r="1962" spans="6:17" ht="12.75"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</row>
    <row r="1963" spans="6:17" ht="12.75"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</row>
    <row r="1964" spans="6:17" ht="12.75"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</row>
    <row r="1965" spans="6:17" ht="12.75"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</row>
    <row r="1966" spans="6:17" ht="12.75"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</row>
    <row r="1967" spans="6:17" ht="12.75"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</row>
    <row r="1968" spans="6:17" ht="12.75"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</row>
    <row r="1969" spans="6:17" ht="12.75"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</row>
    <row r="1970" spans="6:17" ht="12.75"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</row>
    <row r="1971" spans="6:17" ht="12.75"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</row>
    <row r="1972" spans="6:17" ht="12.75"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</row>
    <row r="1973" spans="6:17" ht="12.75"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</row>
    <row r="1974" spans="6:17" ht="12.75"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</row>
    <row r="1975" spans="6:17" ht="12.75"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</row>
    <row r="1976" spans="6:17" ht="12.75"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</row>
    <row r="1977" spans="6:17" ht="12.75"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</row>
    <row r="1978" spans="6:17" ht="12.75"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</row>
    <row r="1979" spans="6:17" ht="12.75"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</row>
    <row r="1980" spans="6:17" ht="12.75"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</row>
    <row r="1981" spans="6:17" ht="12.75"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</row>
    <row r="1982" spans="6:17" ht="12.75"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</row>
    <row r="1983" spans="6:17" ht="12.75"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</row>
    <row r="1984" spans="6:17" ht="12.75"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</row>
    <row r="1985" spans="6:17" ht="12.75"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</row>
    <row r="1986" spans="6:17" ht="12.75"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</row>
    <row r="1987" spans="6:17" ht="12.75"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</row>
    <row r="1988" spans="6:17" ht="12.75"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</row>
    <row r="1989" spans="6:17" ht="12.75"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</row>
    <row r="1990" spans="6:17" ht="12.75"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</row>
    <row r="1991" spans="6:17" ht="12.75"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</row>
    <row r="1992" spans="6:17" ht="12.75"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</row>
    <row r="1993" spans="6:17" ht="12.75"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</row>
    <row r="1994" spans="6:17" ht="12.75"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</row>
    <row r="1995" spans="6:17" ht="12.75"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</row>
    <row r="1996" spans="6:17" ht="12.75"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</row>
    <row r="1997" spans="6:17" ht="12.75"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</row>
    <row r="1998" spans="6:17" ht="12.75"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</row>
    <row r="1999" spans="6:17" ht="12.75"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</row>
    <row r="2000" spans="6:17" ht="12.75"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</row>
    <row r="2001" spans="6:17" ht="12.75"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</row>
    <row r="2002" spans="6:17" ht="12.75"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</row>
    <row r="2003" spans="6:17" ht="12.75"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</row>
    <row r="2004" spans="6:17" ht="12.75"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</row>
    <row r="2005" spans="6:17" ht="12.75"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</row>
    <row r="2006" spans="6:17" ht="12.75"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</row>
    <row r="2007" spans="6:17" ht="12.75"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</row>
    <row r="2008" spans="6:17" ht="12.75"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</row>
    <row r="2009" spans="6:17" ht="12.75"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</row>
    <row r="2010" spans="6:17" ht="12.75"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</row>
    <row r="2011" spans="6:17" ht="12.75"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</row>
    <row r="2012" spans="6:17" ht="12.75"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</row>
    <row r="2013" spans="6:17" ht="12.75"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</row>
    <row r="2014" spans="6:17" ht="12.75"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</row>
    <row r="2015" spans="6:17" ht="12.75"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</row>
    <row r="2016" spans="6:17" ht="12.75"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</row>
    <row r="2017" spans="6:17" ht="12.75"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</row>
    <row r="2018" spans="6:17" ht="12.75"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</row>
    <row r="2019" spans="6:17" ht="12.75"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</row>
    <row r="2020" spans="6:17" ht="12.75"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</row>
    <row r="2021" spans="6:17" ht="12.75"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</row>
    <row r="2022" spans="6:17" ht="12.75"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</row>
    <row r="2023" spans="6:17" ht="12.75"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</row>
    <row r="2024" spans="6:17" ht="12.75"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</row>
    <row r="2025" spans="6:17" ht="12.75"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</row>
    <row r="2026" spans="6:17" ht="12.75"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</row>
    <row r="2027" spans="6:17" ht="12.75"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</row>
    <row r="2028" spans="6:17" ht="12.75"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</row>
    <row r="2029" spans="6:17" ht="12.75"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</row>
    <row r="2030" spans="6:17" ht="12.75"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</row>
    <row r="2031" spans="6:17" ht="12.75"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</row>
    <row r="2032" spans="6:17" ht="12.75"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</row>
    <row r="2033" spans="6:17" ht="12.75"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</row>
    <row r="2034" spans="6:17" ht="12.75"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</row>
    <row r="2035" spans="6:17" ht="12.75"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</row>
    <row r="2036" spans="6:17" ht="12.75"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</row>
    <row r="2037" spans="6:17" ht="12.75"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</row>
    <row r="2038" spans="6:17" ht="12.75"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</row>
    <row r="2039" spans="6:17" ht="12.75"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</row>
    <row r="2040" spans="6:17" ht="12.75"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</row>
    <row r="2041" spans="6:17" ht="12.75"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</row>
    <row r="2042" spans="6:17" ht="12.75"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</row>
    <row r="2043" spans="6:17" ht="12.75"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</row>
    <row r="2044" spans="6:17" ht="12.75"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</row>
    <row r="2045" spans="6:17" ht="12.75"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</row>
    <row r="2046" spans="6:17" ht="12.75"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</row>
    <row r="2047" spans="6:17" ht="12.75"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</row>
    <row r="2048" spans="6:17" ht="12.75"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</row>
    <row r="2049" spans="6:17" ht="12.75"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</row>
    <row r="2050" spans="6:17" ht="12.75"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</row>
    <row r="2051" spans="6:17" ht="12.75"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</row>
    <row r="2052" spans="6:17" ht="12.75"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</row>
    <row r="2053" spans="6:17" ht="12.75"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</row>
    <row r="2054" spans="6:17" ht="12.75"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</row>
    <row r="2055" spans="6:17" ht="12.75"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</row>
    <row r="2056" spans="6:17" ht="12.75"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</row>
    <row r="2057" spans="6:17" ht="12.75"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</row>
    <row r="2058" spans="6:17" ht="12.75"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</row>
    <row r="2059" spans="6:17" ht="12.75"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</row>
    <row r="2060" spans="6:17" ht="12.75"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</row>
    <row r="2061" spans="6:17" ht="12.75"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</row>
    <row r="2062" spans="6:17" ht="12.75"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</row>
    <row r="2063" spans="6:17" ht="12.75"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</row>
    <row r="2064" spans="6:17" ht="12.75"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</row>
    <row r="2065" spans="6:17" ht="12.75"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</row>
    <row r="2066" spans="6:17" ht="12.75"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  <c r="P2066" s="33"/>
      <c r="Q2066" s="33"/>
    </row>
    <row r="2067" spans="6:17" ht="12.75"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</row>
    <row r="2068" spans="6:17" ht="12.75"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</row>
    <row r="2069" spans="6:17" ht="12.75"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</row>
    <row r="2070" spans="6:17" ht="12.75"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  <c r="P2070" s="33"/>
      <c r="Q2070" s="33"/>
    </row>
    <row r="2071" spans="6:17" ht="12.75"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</row>
    <row r="2072" spans="6:17" ht="12.75"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</row>
    <row r="2073" spans="6:17" ht="12.75"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</row>
    <row r="2074" spans="6:17" ht="12.75"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</row>
    <row r="2075" spans="6:17" ht="12.75"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</row>
    <row r="2076" spans="6:17" ht="12.75"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</row>
    <row r="2077" spans="6:17" ht="12.75"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</row>
    <row r="2078" spans="6:17" ht="12.75"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</row>
    <row r="2079" spans="6:17" ht="12.75"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</row>
    <row r="2080" spans="6:17" ht="12.75"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</row>
    <row r="2081" spans="6:17" ht="12.75"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</row>
    <row r="2082" spans="6:17" ht="12.75"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</row>
    <row r="2083" spans="6:17" ht="12.75"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  <c r="P2083" s="33"/>
      <c r="Q2083" s="33"/>
    </row>
    <row r="2084" spans="6:17" ht="12.75"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</row>
    <row r="2085" spans="6:17" ht="12.75"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</row>
    <row r="2086" spans="6:17" ht="12.75"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</row>
    <row r="2087" spans="6:17" ht="12.75"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  <c r="P2087" s="33"/>
      <c r="Q2087" s="33"/>
    </row>
    <row r="2088" spans="6:17" ht="12.75"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</row>
    <row r="2089" spans="6:17" ht="12.75"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</row>
    <row r="2090" spans="6:17" ht="12.75"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</row>
    <row r="2091" spans="6:17" ht="12.75"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</row>
    <row r="2092" spans="6:17" ht="12.75"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</row>
    <row r="2093" spans="6:17" ht="12.75"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</row>
    <row r="2094" spans="6:17" ht="12.75"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</row>
    <row r="2095" spans="6:17" ht="12.75"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</row>
    <row r="2096" spans="6:17" ht="12.75"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</row>
    <row r="2097" spans="6:17" ht="12.75"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</row>
    <row r="2098" spans="6:17" ht="12.75"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  <c r="P2098" s="33"/>
      <c r="Q2098" s="33"/>
    </row>
    <row r="2099" spans="6:17" ht="12.75"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</row>
    <row r="2100" spans="6:17" ht="12.75"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</row>
    <row r="2101" spans="6:17" ht="12.75"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</row>
    <row r="2102" spans="6:17" ht="12.75"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</row>
    <row r="2103" spans="6:17" ht="12.75"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</row>
    <row r="2104" spans="6:17" ht="12.75"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</row>
    <row r="2105" spans="6:17" ht="12.75"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</row>
    <row r="2106" spans="6:17" ht="12.75"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</row>
    <row r="2107" spans="6:17" ht="12.75"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</row>
    <row r="2108" spans="6:17" ht="12.75"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</row>
    <row r="2109" spans="6:17" ht="12.75"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</row>
    <row r="2110" spans="6:17" ht="12.75"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</row>
    <row r="2111" spans="6:17" ht="12.75"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</row>
    <row r="2112" spans="6:17" ht="12.75"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</row>
    <row r="2113" spans="6:17" ht="12.75"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</row>
    <row r="2114" spans="6:17" ht="12.75"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</row>
    <row r="2115" spans="6:17" ht="12.75"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</row>
    <row r="2116" spans="6:17" ht="12.75"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  <c r="P2116" s="33"/>
      <c r="Q2116" s="33"/>
    </row>
    <row r="2117" spans="6:17" ht="12.75"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</row>
    <row r="2118" spans="6:17" ht="12.75"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</row>
    <row r="2119" spans="6:17" ht="12.75"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</row>
    <row r="2120" spans="6:17" ht="12.75"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</row>
    <row r="2121" spans="6:17" ht="12.75"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</row>
    <row r="2122" spans="6:17" ht="12.75"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</row>
    <row r="2123" spans="6:17" ht="12.75"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</row>
    <row r="2124" spans="6:17" ht="12.75"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</row>
    <row r="2125" spans="6:17" ht="12.75"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</row>
    <row r="2126" spans="6:17" ht="12.75"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</row>
    <row r="2127" spans="6:17" ht="12.75"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</row>
    <row r="2128" spans="6:17" ht="12.75"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  <c r="P2128" s="33"/>
      <c r="Q2128" s="33"/>
    </row>
    <row r="2129" spans="6:17" ht="12.75"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</row>
    <row r="2130" spans="6:17" ht="12.75"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</row>
    <row r="2131" spans="6:17" ht="12.75"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</row>
    <row r="2132" spans="6:17" ht="12.75"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  <c r="P2132" s="33"/>
      <c r="Q2132" s="33"/>
    </row>
    <row r="2133" spans="6:17" ht="12.75"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</row>
    <row r="2134" spans="6:17" ht="12.75"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</row>
    <row r="2135" spans="6:17" ht="12.75"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</row>
    <row r="2136" spans="6:17" ht="12.75"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</row>
    <row r="2137" spans="6:17" ht="12.75"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</row>
    <row r="2138" spans="6:17" ht="12.75"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  <c r="P2138" s="33"/>
      <c r="Q2138" s="33"/>
    </row>
    <row r="2139" spans="6:17" ht="12.75"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</row>
    <row r="2140" spans="6:17" ht="12.75"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</row>
    <row r="2141" spans="6:17" ht="12.75"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</row>
    <row r="2142" spans="6:17" ht="12.75"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</row>
    <row r="2143" spans="6:17" ht="12.75"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</row>
    <row r="2144" spans="6:17" ht="12.75"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</row>
    <row r="2145" spans="6:17" ht="12.75"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</row>
    <row r="2146" spans="6:17" ht="12.75"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</row>
    <row r="2147" spans="6:17" ht="12.75"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  <c r="P2147" s="33"/>
      <c r="Q2147" s="33"/>
    </row>
    <row r="2148" spans="6:17" ht="12.75"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</row>
    <row r="2149" spans="6:17" ht="12.75"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  <c r="P2149" s="33"/>
      <c r="Q2149" s="33"/>
    </row>
    <row r="2150" spans="6:17" ht="12.75"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</row>
    <row r="2151" spans="6:17" ht="12.75"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</row>
    <row r="2152" spans="6:17" ht="12.75"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</row>
    <row r="2153" spans="6:17" ht="12.75"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</row>
    <row r="2154" spans="6:17" ht="12.75"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</row>
    <row r="2155" spans="6:17" ht="12.75"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</row>
    <row r="2156" spans="6:17" ht="12.75"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  <c r="P2156" s="33"/>
      <c r="Q2156" s="33"/>
    </row>
    <row r="2157" spans="6:17" ht="12.75"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</row>
    <row r="2158" spans="6:17" ht="12.75"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</row>
    <row r="2159" spans="6:17" ht="12.75"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</row>
    <row r="2160" spans="6:17" ht="12.75"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</row>
    <row r="2161" spans="6:17" ht="12.75"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</row>
    <row r="2162" spans="6:17" ht="12.75"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</row>
    <row r="2163" spans="6:17" ht="12.75"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</row>
    <row r="2164" spans="6:17" ht="12.75"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</row>
    <row r="2165" spans="6:17" ht="12.75"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</row>
    <row r="2166" spans="6:17" ht="12.75"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</row>
    <row r="2167" spans="6:17" ht="12.75"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</row>
    <row r="2168" spans="6:17" ht="12.75"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</row>
    <row r="2169" spans="6:17" ht="12.75"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  <c r="P2169" s="33"/>
      <c r="Q2169" s="33"/>
    </row>
    <row r="2170" spans="6:17" ht="12.75"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</row>
    <row r="2171" spans="6:17" ht="12.75"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</row>
    <row r="2172" spans="6:17" ht="12.75"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</row>
    <row r="2173" spans="6:17" ht="12.75"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</row>
    <row r="2174" spans="6:17" ht="12.75"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</row>
    <row r="2175" spans="6:17" ht="12.75"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</row>
    <row r="2176" spans="6:17" ht="12.75"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</row>
    <row r="2177" spans="6:17" ht="12.75"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</row>
    <row r="2178" spans="6:17" ht="12.75"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</row>
    <row r="2179" spans="6:17" ht="12.75"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  <c r="P2179" s="33"/>
      <c r="Q2179" s="33"/>
    </row>
    <row r="2180" spans="6:17" ht="12.75"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</row>
    <row r="2181" spans="6:17" ht="12.75"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</row>
    <row r="2182" spans="6:17" ht="12.75"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</row>
    <row r="2183" spans="6:17" ht="12.75"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</row>
    <row r="2184" spans="6:17" ht="12.75"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</row>
    <row r="2185" spans="6:17" ht="12.75"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</row>
    <row r="2186" spans="6:17" ht="12.75"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</row>
    <row r="2187" spans="6:17" ht="12.75"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</row>
    <row r="2188" spans="6:17" ht="12.75"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</row>
    <row r="2189" spans="6:17" ht="12.75"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</row>
    <row r="2190" spans="6:17" ht="12.75"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</row>
    <row r="2191" spans="6:17" ht="12.75"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</row>
    <row r="2192" spans="6:17" ht="12.75"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</row>
    <row r="2193" spans="6:17" ht="12.75"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</row>
    <row r="2194" spans="6:17" ht="12.75"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</row>
    <row r="2195" spans="6:17" ht="12.75"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</row>
    <row r="2196" spans="6:17" ht="12.75"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</row>
    <row r="2197" spans="6:17" ht="12.75"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</row>
    <row r="2198" spans="6:17" ht="12.75"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</row>
    <row r="2199" spans="6:17" ht="12.75"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</row>
    <row r="2200" spans="6:17" ht="12.75"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</row>
    <row r="2201" spans="6:17" ht="12.75"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</row>
    <row r="2202" spans="6:17" ht="12.75"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</row>
    <row r="2203" spans="6:17" ht="12.75"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</row>
    <row r="2204" spans="6:17" ht="12.75"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</row>
    <row r="2205" spans="6:17" ht="12.75"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</row>
    <row r="2206" spans="6:17" ht="12.75"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</row>
    <row r="2207" spans="6:17" ht="12.75"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</row>
    <row r="2208" spans="6:17" ht="12.75"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</row>
    <row r="2209" spans="6:17" ht="12.75"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</row>
    <row r="2210" spans="6:17" ht="12.75"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</row>
    <row r="2211" spans="6:17" ht="12.75"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</row>
    <row r="2212" spans="6:17" ht="12.75"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</row>
    <row r="2213" spans="6:17" ht="12.75"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</row>
    <row r="2214" spans="6:17" ht="12.75"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</row>
    <row r="2215" spans="6:17" ht="12.75"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</row>
    <row r="2216" spans="6:17" ht="12.75"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</row>
    <row r="2217" spans="6:17" ht="12.75"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</row>
    <row r="2218" spans="6:17" ht="12.75"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</row>
    <row r="2219" spans="6:17" ht="12.75"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</row>
    <row r="2220" spans="6:17" ht="12.75"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</row>
    <row r="2221" spans="6:17" ht="12.75"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</row>
    <row r="2222" spans="6:17" ht="12.75"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</row>
    <row r="2223" spans="6:17" ht="12.75"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</row>
    <row r="2224" spans="6:17" ht="12.75"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</row>
    <row r="2225" spans="6:17" ht="12.75"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</row>
    <row r="2226" spans="6:17" ht="12.75"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</row>
    <row r="2227" spans="6:17" ht="12.75"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</row>
    <row r="2228" spans="6:17" ht="12.75"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</row>
    <row r="2229" spans="6:17" ht="12.75"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</row>
    <row r="2230" spans="6:17" ht="12.75"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</row>
    <row r="2231" spans="6:17" ht="12.75"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</row>
    <row r="2232" spans="6:17" ht="12.75"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</row>
    <row r="2233" spans="6:17" ht="12.75"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</row>
    <row r="2234" spans="6:17" ht="12.75"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</row>
    <row r="2235" spans="6:17" ht="12.75"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</row>
    <row r="2236" spans="6:17" ht="12.75"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</row>
    <row r="2237" spans="6:17" ht="12.75"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</row>
    <row r="2238" spans="6:17" ht="12.75"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</row>
    <row r="2239" spans="6:17" ht="12.75"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</row>
    <row r="2240" spans="6:17" ht="12.75"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</row>
    <row r="2241" spans="6:17" ht="12.75"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</row>
    <row r="2242" spans="6:17" ht="12.75"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</row>
    <row r="2243" spans="6:17" ht="12.75"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</row>
    <row r="2244" spans="6:17" ht="12.75"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</row>
    <row r="2245" spans="6:17" ht="12.75"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</row>
    <row r="2246" spans="6:17" ht="12.75"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</row>
    <row r="2247" spans="6:17" ht="12.75"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</row>
    <row r="2248" spans="6:17" ht="12.75"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</row>
    <row r="2249" spans="6:17" ht="12.75"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</row>
    <row r="2250" spans="6:17" ht="12.75"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</row>
    <row r="2251" spans="6:17" ht="12.75"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</row>
    <row r="2252" spans="6:17" ht="12.75"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</row>
    <row r="2253" spans="6:17" ht="12.75"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</row>
    <row r="2254" spans="6:17" ht="12.75"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</row>
    <row r="2255" spans="6:17" ht="12.75"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</row>
    <row r="2256" spans="6:17" ht="12.75"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</row>
    <row r="2257" spans="6:17" ht="12.75"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</row>
    <row r="2258" spans="6:17" ht="12.75"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</row>
    <row r="2259" spans="6:17" ht="12.75"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</row>
    <row r="2260" spans="6:17" ht="12.75"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</row>
    <row r="2261" spans="6:17" ht="12.75"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</row>
    <row r="2262" spans="6:17" ht="12.75"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</row>
    <row r="2263" spans="6:17" ht="12.75"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</row>
    <row r="2264" spans="6:17" ht="12.75"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</row>
    <row r="2265" spans="6:17" ht="12.75"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</row>
    <row r="2266" spans="6:17" ht="12.75"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</row>
    <row r="2267" spans="6:17" ht="12.75"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</row>
    <row r="2268" spans="6:17" ht="12.75"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</row>
    <row r="2269" spans="6:17" ht="12.75"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</row>
    <row r="2270" spans="6:17" ht="12.75"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</row>
    <row r="2271" spans="6:17" ht="12.75"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</row>
    <row r="2272" spans="6:17" ht="12.75"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</row>
    <row r="2273" spans="6:17" ht="12.75"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</row>
    <row r="2274" spans="6:17" ht="12.75"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</row>
    <row r="2275" spans="6:17" ht="12.75"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</row>
    <row r="2276" spans="6:17" ht="12.75"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</row>
    <row r="2277" spans="6:17" ht="12.75"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</row>
    <row r="2278" spans="6:17" ht="12.75"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</row>
    <row r="2279" spans="6:17" ht="12.75"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</row>
    <row r="2280" spans="6:17" ht="12.75">
      <c r="F2280" s="33"/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</row>
    <row r="2281" spans="6:17" ht="12.75"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</row>
    <row r="2282" spans="6:17" ht="12.75"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</row>
    <row r="2283" spans="6:17" ht="12.75"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</row>
    <row r="2284" spans="6:17" ht="12.75"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</row>
    <row r="2285" spans="6:17" ht="12.75"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</row>
    <row r="2286" spans="6:17" ht="12.75"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</row>
    <row r="2287" spans="6:17" ht="12.75"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</row>
    <row r="2288" spans="6:17" ht="12.75">
      <c r="F2288" s="33"/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</row>
    <row r="2289" spans="6:17" ht="12.75"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</row>
    <row r="2290" spans="6:17" ht="12.75"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</row>
    <row r="2291" spans="6:17" ht="12.75"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</row>
    <row r="2292" spans="6:17" ht="12.75"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</row>
    <row r="2293" spans="6:17" ht="12.75"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</row>
    <row r="2294" spans="6:17" ht="12.75"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</row>
    <row r="2295" spans="6:17" ht="12.75"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</row>
    <row r="2296" spans="6:17" ht="12.75"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</row>
    <row r="2297" spans="6:17" ht="12.75"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</row>
    <row r="2298" spans="6:17" ht="12.75">
      <c r="F2298" s="33"/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</row>
    <row r="2299" spans="6:17" ht="12.75"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</row>
    <row r="2300" spans="6:17" ht="12.75"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</row>
    <row r="2301" spans="6:17" ht="12.75"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</row>
    <row r="2302" spans="6:17" ht="12.75"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</row>
    <row r="2303" spans="6:17" ht="12.75"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</row>
    <row r="2304" spans="6:17" ht="12.75"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</row>
    <row r="2305" spans="6:17" ht="12.75"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</row>
    <row r="2306" spans="6:17" ht="12.75"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</row>
    <row r="2307" spans="6:17" ht="12.75"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</row>
    <row r="2308" spans="6:17" ht="12.75"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</row>
    <row r="2309" spans="6:17" ht="12.75"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</row>
    <row r="2310" spans="6:17" ht="12.75"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</row>
    <row r="2311" spans="6:17" ht="12.75">
      <c r="F2311" s="33"/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</row>
    <row r="2312" spans="6:17" ht="12.75"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</row>
    <row r="2313" spans="6:17" ht="12.75"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</row>
    <row r="2314" spans="6:17" ht="12.75"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</row>
    <row r="2315" spans="6:17" ht="12.75"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</row>
    <row r="2316" spans="6:17" ht="12.75"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</row>
    <row r="2317" spans="6:17" ht="12.75"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</row>
    <row r="2318" spans="6:17" ht="12.75"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</row>
    <row r="2319" spans="6:17" ht="12.75"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</row>
    <row r="2320" spans="6:17" ht="12.75"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</row>
    <row r="2321" spans="6:17" ht="12.75"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</row>
    <row r="2322" spans="6:17" ht="12.75"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</row>
    <row r="2323" spans="6:17" ht="12.75"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</row>
    <row r="2324" spans="6:17" ht="12.75"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</row>
    <row r="2325" spans="6:17" ht="12.75"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</row>
    <row r="2326" spans="6:17" ht="12.75"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</row>
    <row r="2327" spans="6:17" ht="12.75"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</row>
    <row r="2328" spans="6:17" ht="12.75">
      <c r="F2328" s="33"/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</row>
    <row r="2329" spans="6:17" ht="12.75"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</row>
    <row r="2330" spans="6:17" ht="12.75"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</row>
    <row r="2331" spans="6:17" ht="12.75"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</row>
    <row r="2332" spans="6:17" ht="12.75"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</row>
    <row r="2333" spans="6:17" ht="12.75"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</row>
    <row r="2334" spans="6:17" ht="12.75"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</row>
    <row r="2335" spans="6:17" ht="12.75"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</row>
    <row r="2336" spans="6:17" ht="12.75"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</row>
    <row r="2337" spans="6:17" ht="12.75"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</row>
    <row r="2338" spans="6:17" ht="12.75"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</row>
    <row r="2339" spans="6:17" ht="12.75"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</row>
    <row r="2340" spans="6:17" ht="12.75"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</row>
    <row r="2341" spans="6:17" ht="12.75"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</row>
    <row r="2342" spans="6:17" ht="12.75"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</row>
    <row r="2343" spans="6:17" ht="12.75"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</row>
    <row r="2344" spans="6:17" ht="12.75"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</row>
    <row r="2345" spans="6:17" ht="12.75"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</row>
    <row r="2346" spans="6:17" ht="12.75"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</row>
    <row r="2347" spans="6:17" ht="12.75"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</row>
    <row r="2348" spans="6:17" ht="12.75"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</row>
    <row r="2349" spans="6:17" ht="12.75"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</row>
    <row r="2350" spans="6:17" ht="12.75"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</row>
    <row r="2351" spans="6:17" ht="12.75"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</row>
    <row r="2352" spans="6:17" ht="12.75"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</row>
    <row r="2353" spans="6:17" ht="12.75"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</row>
    <row r="2354" spans="6:17" ht="12.75"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</row>
    <row r="2355" spans="6:17" ht="12.75"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</row>
    <row r="2356" spans="6:17" ht="12.75"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</row>
    <row r="2357" spans="6:17" ht="12.75"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</row>
    <row r="2358" spans="6:17" ht="12.75"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</row>
    <row r="2359" spans="6:17" ht="12.75"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</row>
    <row r="2360" spans="6:17" ht="12.75"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</row>
    <row r="2361" spans="6:17" ht="12.75"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</row>
    <row r="2362" spans="6:17" ht="12.75"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</row>
    <row r="2363" spans="6:17" ht="12.75"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</row>
    <row r="2364" spans="6:17" ht="12.75"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</row>
    <row r="2365" spans="6:17" ht="12.75"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</row>
    <row r="2366" spans="6:17" ht="12.75"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</row>
    <row r="2367" spans="6:17" ht="12.75"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</row>
    <row r="2368" spans="6:17" ht="12.75"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</row>
    <row r="2369" spans="6:17" ht="12.75"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</row>
    <row r="2370" spans="6:17" ht="12.75"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</row>
    <row r="2371" spans="6:17" ht="12.75"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</row>
    <row r="2372" spans="6:17" ht="12.75"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</row>
    <row r="2373" spans="6:17" ht="12.75"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</row>
    <row r="2374" spans="6:17" ht="12.75"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</row>
    <row r="2375" spans="6:17" ht="12.75"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</row>
    <row r="2376" spans="6:17" ht="12.75"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</row>
    <row r="2377" spans="6:17" ht="12.75"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</row>
    <row r="2378" spans="6:17" ht="12.75"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</row>
    <row r="2379" spans="6:17" ht="12.75"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</row>
    <row r="2380" spans="6:17" ht="12.75"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</row>
    <row r="2381" spans="6:17" ht="12.75"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</row>
    <row r="2382" spans="6:17" ht="12.75"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</row>
    <row r="2383" spans="6:17" ht="12.75"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</row>
    <row r="2384" spans="6:17" ht="12.75"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</row>
    <row r="2385" spans="6:17" ht="12.75"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</row>
    <row r="2386" spans="6:17" ht="12.75"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</row>
    <row r="2387" spans="6:17" ht="12.75"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</row>
    <row r="2388" spans="6:17" ht="12.75"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</row>
    <row r="2389" spans="6:17" ht="12.75"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</row>
    <row r="2390" spans="6:17" ht="12.75"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</row>
    <row r="2391" spans="6:17" ht="12.75"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</row>
    <row r="2392" spans="6:17" ht="12.75"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</row>
    <row r="2393" spans="6:17" ht="12.75"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</row>
    <row r="2394" spans="6:17" ht="12.75"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</row>
    <row r="2395" spans="6:17" ht="12.75"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</row>
    <row r="2396" spans="6:17" ht="12.75"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</row>
    <row r="2397" spans="6:17" ht="12.75"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</row>
    <row r="2398" spans="6:17" ht="12.75"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</row>
    <row r="2399" spans="6:17" ht="12.75"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</row>
    <row r="2400" spans="6:17" ht="12.75"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</row>
    <row r="2401" spans="6:17" ht="12.75"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</row>
    <row r="2402" spans="6:17" ht="12.75"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</row>
    <row r="2403" spans="6:17" ht="12.75"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</row>
    <row r="2404" spans="6:17" ht="12.75"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</row>
    <row r="2405" spans="6:17" ht="12.75"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</row>
    <row r="2406" spans="6:17" ht="12.75"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</row>
    <row r="2407" spans="6:17" ht="12.75"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</row>
    <row r="2408" spans="6:17" ht="12.75"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</row>
    <row r="2409" spans="6:17" ht="12.75"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</row>
    <row r="2410" spans="6:17" ht="12.75"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</row>
    <row r="2411" spans="6:17" ht="12.75"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</row>
    <row r="2412" spans="6:17" ht="12.75"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</row>
    <row r="2413" spans="6:17" ht="12.75"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</row>
    <row r="2414" spans="6:17" ht="12.75"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</row>
    <row r="2415" spans="6:17" ht="12.75"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</row>
    <row r="2416" spans="6:17" ht="12.75"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</row>
    <row r="2417" spans="6:17" ht="12.75"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</row>
    <row r="2418" spans="6:17" ht="12.75"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</row>
    <row r="2419" spans="6:17" ht="12.75"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</row>
    <row r="2420" spans="6:17" ht="12.75"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</row>
    <row r="2421" spans="6:17" ht="12.75"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</row>
    <row r="2422" spans="6:17" ht="12.75"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</row>
    <row r="2423" spans="6:17" ht="12.75"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</row>
    <row r="2424" spans="6:17" ht="12.75"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</row>
    <row r="2425" spans="6:17" ht="12.75"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</row>
    <row r="2426" spans="6:17" ht="12.75"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</row>
    <row r="2427" spans="6:17" ht="12.75"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</row>
    <row r="2428" spans="6:17" ht="12.75"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</row>
    <row r="2429" spans="6:17" ht="12.75"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</row>
    <row r="2430" spans="6:17" ht="12.75"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</row>
    <row r="2431" spans="6:17" ht="12.75"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</row>
    <row r="2432" spans="6:17" ht="12.75"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</row>
    <row r="2433" spans="6:17" ht="12.75"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</row>
    <row r="2434" spans="6:17" ht="12.75"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</row>
    <row r="2435" spans="6:17" ht="12.75"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</row>
    <row r="2436" spans="6:17" ht="12.75"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</row>
    <row r="2437" spans="6:17" ht="12.75"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</row>
    <row r="2438" spans="6:17" ht="12.75"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</row>
    <row r="2439" spans="6:17" ht="12.75"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</row>
    <row r="2440" spans="6:17" ht="12.75"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</row>
    <row r="2441" spans="6:17" ht="12.75"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</row>
    <row r="2442" spans="6:17" ht="12.75"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</row>
    <row r="2443" spans="6:17" ht="12.75"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</row>
    <row r="2444" spans="6:17" ht="12.75"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</row>
    <row r="2445" spans="6:17" ht="12.75"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</row>
    <row r="2446" spans="6:17" ht="12.75"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</row>
    <row r="2447" spans="6:17" ht="12.75"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</row>
    <row r="2448" spans="6:17" ht="12.75"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</row>
    <row r="2449" spans="6:17" ht="12.75"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</row>
    <row r="2450" spans="6:17" ht="12.75"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</row>
    <row r="2451" spans="6:17" ht="12.75"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</row>
    <row r="2452" spans="6:17" ht="12.75"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</row>
    <row r="2453" spans="6:17" ht="12.75"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</row>
    <row r="2454" spans="6:17" ht="12.75"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</row>
    <row r="2455" spans="6:17" ht="12.75"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</row>
    <row r="2456" spans="6:17" ht="12.75"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</row>
    <row r="2457" spans="6:17" ht="12.75"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</row>
    <row r="2458" spans="6:17" ht="12.75"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</row>
    <row r="2459" spans="6:17" ht="12.75"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</row>
    <row r="2460" spans="6:17" ht="12.75"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</row>
    <row r="2461" spans="6:17" ht="12.75"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</row>
    <row r="2462" spans="6:17" ht="12.75"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</row>
    <row r="2463" spans="6:17" ht="12.75"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</row>
    <row r="2464" spans="6:17" ht="12.75"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</row>
    <row r="2465" spans="6:17" ht="12.75"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</row>
    <row r="2466" spans="6:17" ht="12.75"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</row>
    <row r="2467" spans="6:17" ht="12.75"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</row>
    <row r="2468" spans="6:17" ht="12.75"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</row>
    <row r="2469" spans="6:17" ht="12.75"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</row>
    <row r="2470" spans="6:17" ht="12.75"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</row>
    <row r="2471" spans="6:17" ht="12.75"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</row>
    <row r="2472" spans="6:17" ht="12.75"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</row>
    <row r="2473" spans="6:17" ht="12.75"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</row>
    <row r="2474" spans="6:17" ht="12.75"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</row>
    <row r="2475" spans="6:17" ht="12.75"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</row>
    <row r="2476" spans="6:17" ht="12.75"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</row>
    <row r="2477" spans="6:17" ht="12.75"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</row>
    <row r="2478" spans="6:17" ht="12.75"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</row>
    <row r="2479" spans="6:17" ht="12.75"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</row>
    <row r="2480" spans="6:17" ht="12.75"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</row>
    <row r="2481" spans="6:17" ht="12.75"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</row>
    <row r="2482" spans="6:17" ht="12.75"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</row>
    <row r="2483" spans="6:17" ht="12.75"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</row>
    <row r="2484" spans="6:17" ht="12.75"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</row>
    <row r="2485" spans="6:17" ht="12.75"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</row>
    <row r="2486" spans="6:17" ht="12.75"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</row>
    <row r="2487" spans="6:17" ht="12.75"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</row>
    <row r="2488" spans="6:17" ht="12.75"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</row>
    <row r="2489" spans="6:17" ht="12.75"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</row>
    <row r="2490" spans="6:17" ht="12.75"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</row>
    <row r="2491" spans="6:17" ht="12.75"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</row>
    <row r="2492" spans="6:17" ht="12.75"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</row>
    <row r="2493" spans="6:17" ht="12.75"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</row>
    <row r="2494" spans="6:17" ht="12.75"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</row>
    <row r="2495" spans="6:17" ht="12.75"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</row>
    <row r="2496" spans="6:17" ht="12.75"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</row>
    <row r="2497" spans="6:17" ht="12.75"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</row>
    <row r="2498" spans="6:17" ht="12.75"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</row>
    <row r="2499" spans="6:17" ht="12.75"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</row>
    <row r="2500" spans="6:17" ht="12.75"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</row>
    <row r="2501" spans="6:17" ht="12.75"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</row>
    <row r="2502" spans="6:17" ht="12.75"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</row>
    <row r="2503" spans="6:17" ht="12.75"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</row>
    <row r="2504" spans="6:17" ht="12.75"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</row>
    <row r="2505" spans="6:17" ht="12.75"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</row>
    <row r="2506" spans="6:17" ht="12.75"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</row>
    <row r="2507" spans="6:17" ht="12.75"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</row>
    <row r="2508" spans="6:17" ht="12.75"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</row>
    <row r="2509" spans="6:17" ht="12.75"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</row>
    <row r="2510" spans="6:17" ht="12.75"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</row>
    <row r="2511" spans="6:17" ht="12.75"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</row>
    <row r="2512" spans="6:17" ht="12.75"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</row>
    <row r="2513" spans="6:17" ht="12.75"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</row>
    <row r="2514" spans="6:17" ht="12.75"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</row>
    <row r="2515" spans="6:17" ht="12.75"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</row>
    <row r="2516" spans="6:17" ht="12.75"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</row>
    <row r="2517" spans="6:17" ht="12.75"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</row>
    <row r="2518" spans="6:17" ht="12.75">
      <c r="F2518" s="33"/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</row>
    <row r="2519" spans="6:17" ht="12.75"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</row>
    <row r="2520" spans="6:17" ht="12.75"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</row>
    <row r="2521" spans="6:17" ht="12.75">
      <c r="F2521" s="33"/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</row>
    <row r="2522" spans="6:17" ht="12.75"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</row>
    <row r="2523" spans="6:17" ht="12.75">
      <c r="F2523" s="33"/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</row>
    <row r="2524" spans="6:17" ht="12.75"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</row>
    <row r="2525" spans="6:17" ht="12.75"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</row>
    <row r="2526" spans="6:17" ht="12.75"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</row>
    <row r="2527" spans="6:17" ht="12.75"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</row>
    <row r="2528" spans="6:17" ht="12.75">
      <c r="F2528" s="33"/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</row>
    <row r="2529" spans="6:17" ht="12.75"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</row>
    <row r="2530" spans="6:17" ht="12.75"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</row>
    <row r="2531" spans="6:17" ht="12.75">
      <c r="F2531" s="33"/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</row>
    <row r="2532" spans="6:17" ht="12.75"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</row>
    <row r="2533" spans="6:17" ht="12.75"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</row>
    <row r="2534" spans="6:17" ht="12.75"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</row>
    <row r="2535" spans="6:17" ht="12.75"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</row>
    <row r="2536" spans="6:17" ht="12.75"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</row>
    <row r="2537" spans="6:17" ht="12.75"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</row>
    <row r="2538" spans="6:17" ht="12.75"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</row>
    <row r="2539" spans="6:17" ht="12.75"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</row>
    <row r="2540" spans="6:17" ht="12.75"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</row>
    <row r="2541" spans="6:17" ht="12.75"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</row>
    <row r="2542" spans="6:17" ht="12.75"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</row>
    <row r="2543" spans="6:17" ht="12.75"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</row>
    <row r="2544" spans="6:17" ht="12.75"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</row>
    <row r="2545" spans="6:17" ht="12.75"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</row>
    <row r="2546" spans="6:17" ht="12.75"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</row>
    <row r="2547" spans="6:17" ht="12.75"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</row>
    <row r="2548" spans="6:17" ht="12.75"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</row>
    <row r="2549" spans="6:17" ht="12.75"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</row>
    <row r="2550" spans="6:17" ht="12.75"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</row>
    <row r="2551" spans="6:17" ht="12.75"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</row>
    <row r="2552" spans="6:17" ht="12.75"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</row>
    <row r="2553" spans="6:17" ht="12.75"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</row>
    <row r="2554" spans="6:17" ht="12.75"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</row>
    <row r="2555" spans="6:17" ht="12.75"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</row>
    <row r="2556" spans="6:17" ht="12.75"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</row>
    <row r="2557" spans="6:17" ht="12.75"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</row>
    <row r="2558" spans="6:17" ht="12.75"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</row>
    <row r="2559" spans="6:17" ht="12.75"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</row>
    <row r="2560" spans="6:17" ht="12.75"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</row>
    <row r="2561" spans="6:17" ht="12.75"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</row>
    <row r="2562" spans="6:17" ht="12.75"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</row>
    <row r="2563" spans="6:17" ht="12.75"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</row>
    <row r="2564" spans="6:17" ht="12.75"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</row>
    <row r="2565" spans="6:17" ht="12.75"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</row>
    <row r="2566" spans="6:17" ht="12.75"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</row>
    <row r="2567" spans="6:17" ht="12.75"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</row>
    <row r="2568" spans="6:17" ht="12.75"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</row>
    <row r="2569" spans="6:17" ht="12.75"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</row>
    <row r="2570" spans="6:17" ht="12.75"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</row>
    <row r="2571" spans="6:17" ht="12.75"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</row>
    <row r="2572" spans="6:17" ht="12.75"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</row>
    <row r="2573" spans="6:17" ht="12.75"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</row>
    <row r="2574" spans="6:17" ht="12.75"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</row>
    <row r="2575" spans="6:17" ht="12.75"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</row>
    <row r="2576" spans="6:17" ht="12.75"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</row>
    <row r="2577" spans="6:17" ht="12.75"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</row>
    <row r="2578" spans="6:17" ht="12.75"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</row>
    <row r="2579" spans="6:17" ht="12.75"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</row>
    <row r="2580" spans="6:17" ht="12.75"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</row>
    <row r="2581" spans="6:17" ht="12.75"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</row>
    <row r="2582" spans="6:17" ht="12.75"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</row>
    <row r="2583" spans="6:17" ht="12.75"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</row>
    <row r="2584" spans="6:17" ht="12.75"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</row>
    <row r="2585" spans="6:17" ht="12.75"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</row>
    <row r="2586" spans="6:17" ht="12.75"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</row>
    <row r="2587" spans="6:17" ht="12.75"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</row>
    <row r="2588" spans="6:17" ht="12.75"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</row>
    <row r="2589" spans="6:17" ht="12.75"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</row>
    <row r="2590" spans="6:17" ht="12.75"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</row>
    <row r="2591" spans="6:17" ht="12.75"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</row>
    <row r="2592" spans="6:17" ht="12.75"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</row>
    <row r="2593" spans="6:17" ht="12.75"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</row>
    <row r="2594" spans="6:17" ht="12.75"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</row>
    <row r="2595" spans="6:17" ht="12.75"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</row>
    <row r="2596" spans="6:17" ht="12.75"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</row>
    <row r="2597" spans="6:17" ht="12.75"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</row>
    <row r="2598" spans="6:17" ht="12.75"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</row>
    <row r="2599" spans="6:17" ht="12.75"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</row>
    <row r="2600" spans="6:17" ht="12.75"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</row>
    <row r="2601" spans="6:17" ht="12.75"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</row>
    <row r="2602" spans="6:17" ht="12.75"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</row>
    <row r="2603" spans="6:17" ht="12.75"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</row>
    <row r="2604" spans="6:17" ht="12.75"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</row>
    <row r="2605" spans="6:17" ht="12.75"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</row>
    <row r="2606" spans="6:17" ht="12.75"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</row>
    <row r="2607" spans="6:17" ht="12.75"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</row>
    <row r="2608" spans="6:17" ht="12.75"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</row>
    <row r="2609" spans="6:17" ht="12.75"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</row>
    <row r="2610" spans="6:17" ht="12.75"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</row>
    <row r="2611" spans="6:17" ht="12.75"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</row>
    <row r="2612" spans="6:17" ht="12.75"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</row>
    <row r="2613" spans="6:17" ht="12.75"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</row>
    <row r="2614" spans="6:17" ht="12.75"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</row>
    <row r="2615" spans="6:17" ht="12.75"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</row>
    <row r="2616" spans="6:17" ht="12.75"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</row>
    <row r="2617" spans="6:17" ht="12.75"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</row>
    <row r="2618" spans="6:17" ht="12.75"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</row>
    <row r="2619" spans="6:17" ht="12.75"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</row>
    <row r="2620" spans="6:17" ht="12.75"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</row>
    <row r="2621" spans="6:17" ht="12.75"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</row>
    <row r="2622" spans="6:17" ht="12.75"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</row>
    <row r="2623" spans="6:17" ht="12.75"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</row>
    <row r="2624" spans="6:17" ht="12.75"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</row>
    <row r="2625" spans="6:17" ht="12.75"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</row>
    <row r="2626" spans="6:17" ht="12.75"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</row>
    <row r="2627" spans="6:17" ht="12.75"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</row>
    <row r="2628" spans="6:17" ht="12.75"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</row>
    <row r="2629" spans="6:17" ht="12.75"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</row>
    <row r="2630" spans="6:17" ht="12.75"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</row>
    <row r="2631" spans="6:17" ht="12.75"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</row>
    <row r="2632" spans="6:17" ht="12.75"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</row>
    <row r="2633" spans="6:17" ht="12.75"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</row>
    <row r="2634" spans="6:17" ht="12.75"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</row>
    <row r="2635" spans="6:17" ht="12.75"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</row>
    <row r="2636" spans="6:17" ht="12.75"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</row>
    <row r="2637" spans="6:17" ht="12.75"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</row>
    <row r="2638" spans="6:17" ht="12.75"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</row>
    <row r="2639" spans="6:17" ht="12.75"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</row>
    <row r="2640" spans="6:17" ht="12.75"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</row>
    <row r="2641" spans="6:17" ht="12.75"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</row>
    <row r="2642" spans="6:17" ht="12.75"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</row>
    <row r="2643" spans="6:17" ht="12.75"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</row>
    <row r="2644" spans="6:17" ht="12.75"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</row>
    <row r="2645" spans="6:17" ht="12.75"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</row>
    <row r="2646" spans="6:17" ht="12.75"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</row>
    <row r="2647" spans="6:17" ht="12.75"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</row>
    <row r="2648" spans="6:17" ht="12.75"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</row>
    <row r="2649" spans="6:17" ht="12.75"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</row>
    <row r="2650" spans="6:17" ht="12.75"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</row>
    <row r="2651" spans="6:17" ht="12.75"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</row>
    <row r="2652" spans="6:17" ht="12.75"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</row>
    <row r="2653" spans="6:17" ht="12.75"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</row>
    <row r="2654" spans="6:17" ht="12.75"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</row>
    <row r="2655" spans="6:17" ht="12.75"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</row>
    <row r="2656" spans="6:17" ht="12.75"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</row>
    <row r="2657" spans="6:17" ht="12.75"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</row>
    <row r="2658" spans="6:17" ht="12.75"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</row>
    <row r="2659" spans="6:17" ht="12.75"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</row>
    <row r="2660" spans="6:17" ht="12.75"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</row>
    <row r="2661" spans="6:17" ht="12.75"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</row>
    <row r="2662" spans="6:17" ht="12.75"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</row>
    <row r="2663" spans="6:17" ht="12.75"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</row>
    <row r="2664" spans="6:17" ht="12.75"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</row>
    <row r="2665" spans="6:17" ht="12.75"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</row>
    <row r="2666" spans="6:17" ht="12.75"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</row>
    <row r="2667" spans="6:17" ht="12.75"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</row>
    <row r="2668" spans="6:17" ht="12.75"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</row>
    <row r="2669" spans="6:17" ht="12.75"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</row>
    <row r="2670" spans="6:17" ht="12.75"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</row>
    <row r="2671" spans="6:17" ht="12.75"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</row>
    <row r="2672" spans="6:17" ht="12.75"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</row>
    <row r="2673" spans="6:17" ht="12.75"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</row>
    <row r="2674" spans="6:17" ht="12.75"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</row>
    <row r="2675" spans="6:17" ht="12.75"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</row>
    <row r="2676" spans="6:17" ht="12.75"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</row>
    <row r="2677" spans="6:17" ht="12.75"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</row>
    <row r="2678" spans="6:17" ht="12.75"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</row>
    <row r="2679" spans="6:17" ht="12.75"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</row>
    <row r="2680" spans="6:17" ht="12.75"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</row>
    <row r="2681" spans="6:17" ht="12.75"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</row>
    <row r="2682" spans="6:17" ht="12.75"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</row>
    <row r="2683" spans="6:17" ht="12.75"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</row>
    <row r="2684" spans="6:17" ht="12.75"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</row>
    <row r="2685" spans="6:17" ht="12.75"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</row>
    <row r="2686" spans="6:17" ht="12.75"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</row>
    <row r="2687" spans="6:17" ht="12.75"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</row>
    <row r="2688" spans="6:17" ht="12.75"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</row>
    <row r="2689" spans="6:17" ht="12.75"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</row>
    <row r="2690" spans="6:17" ht="12.75"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</row>
    <row r="2691" spans="6:17" ht="12.75"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</row>
    <row r="2692" spans="6:17" ht="12.75"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</row>
    <row r="2693" spans="6:17" ht="12.75">
      <c r="F2693" s="33"/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</row>
    <row r="2694" spans="6:17" ht="12.75"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</row>
    <row r="2695" spans="6:17" ht="12.75"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</row>
    <row r="2696" spans="6:17" ht="12.75"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</row>
    <row r="2697" spans="6:17" ht="12.75"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</row>
    <row r="2698" spans="6:17" ht="12.75"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</row>
    <row r="2699" spans="6:17" ht="12.75">
      <c r="F2699" s="33"/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</row>
    <row r="2700" spans="6:17" ht="12.75"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</row>
    <row r="2701" spans="6:17" ht="12.75">
      <c r="F2701" s="33"/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</row>
    <row r="2702" spans="6:17" ht="12.75"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</row>
    <row r="2703" spans="6:17" ht="12.75">
      <c r="F2703" s="33"/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</row>
    <row r="2704" spans="6:17" ht="12.75">
      <c r="F2704" s="33"/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</row>
    <row r="2705" spans="6:17" ht="12.75">
      <c r="F2705" s="33"/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</row>
    <row r="2706" spans="6:17" ht="12.75">
      <c r="F2706" s="33"/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</row>
    <row r="2707" spans="6:17" ht="12.75">
      <c r="F2707" s="33"/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</row>
    <row r="2708" spans="6:17" ht="12.75">
      <c r="F2708" s="33"/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</row>
    <row r="2709" spans="6:17" ht="12.75">
      <c r="F2709" s="33"/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</row>
    <row r="2710" spans="6:17" ht="12.75">
      <c r="F2710" s="33"/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</row>
    <row r="2711" spans="6:17" ht="12.75">
      <c r="F2711" s="33"/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</row>
    <row r="2712" spans="6:17" ht="12.75">
      <c r="F2712" s="33"/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</row>
    <row r="2713" spans="6:17" ht="12.75">
      <c r="F2713" s="33"/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</row>
    <row r="2714" spans="6:17" ht="12.75">
      <c r="F2714" s="33"/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</row>
    <row r="2715" spans="6:17" ht="12.75">
      <c r="F2715" s="33"/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</row>
    <row r="2716" spans="6:17" ht="12.75">
      <c r="F2716" s="33"/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</row>
    <row r="2717" spans="6:17" ht="12.75">
      <c r="F2717" s="33"/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</row>
    <row r="2718" spans="6:17" ht="12.75">
      <c r="F2718" s="33"/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</row>
    <row r="2719" spans="6:17" ht="12.75">
      <c r="F2719" s="33"/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</row>
    <row r="2720" spans="6:17" ht="12.75">
      <c r="F2720" s="33"/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</row>
    <row r="2721" spans="6:17" ht="12.75">
      <c r="F2721" s="33"/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</row>
    <row r="2722" spans="6:17" ht="12.75">
      <c r="F2722" s="33"/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</row>
    <row r="2723" spans="6:17" ht="12.75">
      <c r="F2723" s="33"/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</row>
    <row r="2724" spans="6:17" ht="12.75">
      <c r="F2724" s="33"/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</row>
    <row r="2725" spans="6:17" ht="12.75">
      <c r="F2725" s="33"/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</row>
    <row r="2726" spans="6:17" ht="12.75"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</row>
    <row r="2727" spans="6:17" ht="12.75">
      <c r="F2727" s="33"/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</row>
    <row r="2728" spans="6:17" ht="12.75">
      <c r="F2728" s="33"/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</row>
    <row r="2729" spans="6:17" ht="12.75">
      <c r="F2729" s="33"/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</row>
    <row r="2730" spans="6:17" ht="12.75">
      <c r="F2730" s="33"/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</row>
    <row r="2731" spans="6:17" ht="12.75">
      <c r="F2731" s="33"/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</row>
    <row r="2732" spans="6:17" ht="12.75">
      <c r="F2732" s="33"/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</row>
    <row r="2733" spans="6:17" ht="12.75">
      <c r="F2733" s="33"/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</row>
    <row r="2734" spans="6:17" ht="12.75"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</row>
    <row r="2735" spans="6:17" ht="12.75">
      <c r="F2735" s="33"/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</row>
    <row r="2736" spans="6:17" ht="12.75">
      <c r="F2736" s="33"/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</row>
    <row r="2737" spans="6:17" ht="12.75">
      <c r="F2737" s="33"/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</row>
    <row r="2738" spans="6:17" ht="12.75">
      <c r="F2738" s="33"/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</row>
    <row r="2739" spans="6:17" ht="12.75">
      <c r="F2739" s="33"/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</row>
    <row r="2740" spans="6:17" ht="12.75">
      <c r="F2740" s="33"/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</row>
    <row r="2741" spans="6:17" ht="12.75">
      <c r="F2741" s="33"/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</row>
    <row r="2742" spans="6:17" ht="12.75">
      <c r="F2742" s="33"/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</row>
    <row r="2743" spans="6:17" ht="12.75">
      <c r="F2743" s="33"/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</row>
    <row r="2744" spans="6:17" ht="12.75">
      <c r="F2744" s="33"/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</row>
    <row r="2745" spans="6:17" ht="12.75">
      <c r="F2745" s="33"/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</row>
    <row r="2746" spans="6:17" ht="12.75">
      <c r="F2746" s="33"/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</row>
    <row r="2747" spans="6:17" ht="12.75">
      <c r="F2747" s="33"/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</row>
    <row r="2748" spans="6:17" ht="12.75">
      <c r="F2748" s="33"/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</row>
    <row r="2749" spans="6:17" ht="12.75">
      <c r="F2749" s="33"/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</row>
    <row r="2750" spans="6:17" ht="12.75">
      <c r="F2750" s="33"/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</row>
    <row r="2751" spans="6:17" ht="12.75">
      <c r="F2751" s="33"/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</row>
    <row r="2752" spans="6:17" ht="12.75">
      <c r="F2752" s="33"/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</row>
    <row r="2753" spans="6:17" ht="12.75">
      <c r="F2753" s="33"/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</row>
    <row r="2754" spans="6:17" ht="12.75"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</row>
    <row r="2755" spans="6:17" ht="12.75">
      <c r="F2755" s="33"/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</row>
    <row r="2756" spans="6:17" ht="12.75">
      <c r="F2756" s="33"/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</row>
    <row r="2757" spans="6:17" ht="12.75"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</row>
    <row r="2758" spans="6:17" ht="12.75">
      <c r="F2758" s="33"/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</row>
    <row r="2759" spans="6:17" ht="12.75">
      <c r="F2759" s="33"/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</row>
    <row r="2760" spans="6:17" ht="12.75"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</row>
    <row r="2761" spans="6:17" ht="12.75">
      <c r="F2761" s="33"/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</row>
    <row r="2762" spans="6:17" ht="12.75">
      <c r="F2762" s="33"/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</row>
    <row r="2763" spans="6:17" ht="12.75">
      <c r="F2763" s="33"/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</row>
    <row r="2764" spans="6:17" ht="12.75">
      <c r="F2764" s="33"/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</row>
    <row r="2765" spans="6:17" ht="12.75">
      <c r="F2765" s="33"/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</row>
    <row r="2766" spans="6:17" ht="12.75">
      <c r="F2766" s="33"/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</row>
    <row r="2767" spans="6:17" ht="12.75">
      <c r="F2767" s="33"/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</row>
    <row r="2768" spans="6:17" ht="12.75">
      <c r="F2768" s="33"/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</row>
    <row r="2769" spans="6:17" ht="12.75">
      <c r="F2769" s="33"/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</row>
    <row r="2770" spans="6:17" ht="12.75"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</row>
    <row r="2771" spans="6:17" ht="12.75">
      <c r="F2771" s="33"/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</row>
    <row r="2772" spans="6:17" ht="12.75">
      <c r="F2772" s="33"/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</row>
    <row r="2773" spans="6:17" ht="12.75">
      <c r="F2773" s="33"/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</row>
    <row r="2774" spans="6:17" ht="12.75"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</row>
    <row r="2775" spans="6:17" ht="12.75">
      <c r="F2775" s="33"/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</row>
    <row r="2776" spans="6:17" ht="12.75">
      <c r="F2776" s="33"/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</row>
    <row r="2777" spans="6:17" ht="12.75">
      <c r="F2777" s="33"/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</row>
    <row r="2778" spans="6:17" ht="12.75">
      <c r="F2778" s="33"/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</row>
    <row r="2779" spans="6:17" ht="12.75">
      <c r="F2779" s="33"/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</row>
    <row r="2780" spans="6:17" ht="12.75">
      <c r="F2780" s="33"/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</row>
    <row r="2781" spans="6:17" ht="12.75">
      <c r="F2781" s="33"/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</row>
    <row r="2782" spans="6:17" ht="12.75">
      <c r="F2782" s="33"/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</row>
    <row r="2783" spans="6:17" ht="12.75">
      <c r="F2783" s="33"/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</row>
    <row r="2784" spans="6:17" ht="12.75"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</row>
    <row r="2785" spans="6:17" ht="12.75">
      <c r="F2785" s="33"/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</row>
    <row r="2786" spans="6:17" ht="12.75">
      <c r="F2786" s="33"/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</row>
    <row r="2787" spans="6:17" ht="12.75"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</row>
    <row r="2788" spans="6:17" ht="12.75">
      <c r="F2788" s="33"/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</row>
    <row r="2789" spans="6:17" ht="12.75">
      <c r="F2789" s="33"/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</row>
    <row r="2790" spans="6:17" ht="12.75">
      <c r="F2790" s="33"/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</row>
    <row r="2791" spans="6:17" ht="12.75">
      <c r="F2791" s="33"/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</row>
    <row r="2792" spans="6:17" ht="12.75">
      <c r="F2792" s="33"/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</row>
    <row r="2793" spans="6:17" ht="12.75">
      <c r="F2793" s="33"/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</row>
    <row r="2794" spans="6:17" ht="12.75">
      <c r="F2794" s="33"/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</row>
    <row r="2795" spans="6:17" ht="12.75">
      <c r="F2795" s="33"/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</row>
    <row r="2796" spans="6:17" ht="12.75">
      <c r="F2796" s="33"/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</row>
    <row r="2797" spans="6:17" ht="12.75">
      <c r="F2797" s="33"/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</row>
    <row r="2798" spans="6:17" ht="12.75">
      <c r="F2798" s="33"/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</row>
    <row r="2799" spans="6:17" ht="12.75">
      <c r="F2799" s="33"/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</row>
    <row r="2800" spans="6:17" ht="12.75">
      <c r="F2800" s="33"/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</row>
    <row r="2801" spans="6:17" ht="12.75">
      <c r="F2801" s="33"/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</row>
    <row r="2802" spans="6:17" ht="12.75">
      <c r="F2802" s="33"/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</row>
    <row r="2803" spans="6:17" ht="12.75">
      <c r="F2803" s="33"/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</row>
    <row r="2804" spans="6:17" ht="12.75">
      <c r="F2804" s="33"/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</row>
    <row r="2805" spans="6:17" ht="12.75">
      <c r="F2805" s="33"/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</row>
    <row r="2806" spans="6:17" ht="12.75"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</row>
    <row r="2807" spans="6:17" ht="12.75"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</row>
    <row r="2808" spans="6:17" ht="12.75"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</row>
    <row r="2809" spans="6:17" ht="12.75">
      <c r="F2809" s="33"/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</row>
    <row r="2810" spans="6:17" ht="12.75">
      <c r="F2810" s="33"/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</row>
    <row r="2811" spans="6:17" ht="12.75">
      <c r="F2811" s="33"/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</row>
    <row r="2812" spans="6:17" ht="12.75"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</row>
    <row r="2813" spans="6:17" ht="12.75">
      <c r="F2813" s="33"/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</row>
    <row r="2814" spans="6:17" ht="12.75">
      <c r="F2814" s="33"/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</row>
    <row r="2815" spans="6:17" ht="12.75">
      <c r="F2815" s="33"/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</row>
    <row r="2816" spans="6:17" ht="12.75">
      <c r="F2816" s="33"/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</row>
    <row r="2817" spans="6:17" ht="12.75"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</row>
    <row r="2818" spans="6:17" ht="12.75">
      <c r="F2818" s="33"/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</row>
    <row r="2819" spans="6:17" ht="12.75">
      <c r="F2819" s="33"/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</row>
    <row r="2820" spans="6:17" ht="12.75">
      <c r="F2820" s="33"/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</row>
    <row r="2821" spans="6:17" ht="12.75">
      <c r="F2821" s="33"/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</row>
    <row r="2822" spans="6:17" ht="12.75"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</row>
    <row r="2823" spans="6:17" ht="12.75">
      <c r="F2823" s="33"/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</row>
    <row r="2824" spans="6:17" ht="12.75">
      <c r="F2824" s="33"/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</row>
    <row r="2825" spans="6:17" ht="12.75">
      <c r="F2825" s="33"/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</row>
    <row r="2826" spans="6:17" ht="12.75">
      <c r="F2826" s="33"/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</row>
    <row r="2827" spans="6:17" ht="12.75"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</row>
    <row r="2828" spans="6:17" ht="12.75">
      <c r="F2828" s="33"/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</row>
    <row r="2829" spans="6:17" ht="12.75">
      <c r="F2829" s="33"/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</row>
    <row r="2830" spans="6:17" ht="12.75">
      <c r="F2830" s="33"/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</row>
    <row r="2831" spans="6:17" ht="12.75">
      <c r="F2831" s="33"/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</row>
    <row r="2832" spans="6:17" ht="12.75"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</row>
    <row r="2833" spans="6:17" ht="12.75">
      <c r="F2833" s="33"/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</row>
    <row r="2834" spans="6:17" ht="12.75">
      <c r="F2834" s="33"/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</row>
    <row r="2835" spans="6:17" ht="12.75">
      <c r="F2835" s="33"/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</row>
    <row r="2836" spans="6:17" ht="12.75">
      <c r="F2836" s="33"/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</row>
    <row r="2837" spans="6:17" ht="12.75"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</row>
    <row r="2838" spans="6:17" ht="12.75">
      <c r="F2838" s="33"/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</row>
    <row r="2839" spans="6:17" ht="12.75">
      <c r="F2839" s="33"/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</row>
    <row r="2840" spans="6:17" ht="12.75">
      <c r="F2840" s="33"/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</row>
    <row r="2841" spans="6:17" ht="12.75">
      <c r="F2841" s="33"/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</row>
    <row r="2842" spans="6:17" ht="12.75"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</row>
    <row r="2843" spans="6:17" ht="12.75">
      <c r="F2843" s="33"/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</row>
    <row r="2844" spans="6:17" ht="12.75">
      <c r="F2844" s="33"/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</row>
    <row r="2845" spans="6:17" ht="12.75">
      <c r="F2845" s="33"/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</row>
    <row r="2846" spans="6:17" ht="12.75">
      <c r="F2846" s="33"/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</row>
    <row r="2847" spans="6:17" ht="12.75"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</row>
    <row r="2848" spans="6:17" ht="12.75">
      <c r="F2848" s="33"/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</row>
    <row r="2849" spans="6:17" ht="12.75">
      <c r="F2849" s="33"/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</row>
    <row r="2850" spans="6:17" ht="12.75">
      <c r="F2850" s="33"/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</row>
    <row r="2851" spans="6:17" ht="12.75">
      <c r="F2851" s="33"/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</row>
    <row r="2852" spans="6:17" ht="12.75"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</row>
    <row r="2853" spans="6:17" ht="12.75">
      <c r="F2853" s="33"/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</row>
    <row r="2854" spans="6:17" ht="12.75">
      <c r="F2854" s="33"/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</row>
    <row r="2855" spans="6:17" ht="12.75">
      <c r="F2855" s="33"/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</row>
    <row r="2856" spans="6:17" ht="12.75">
      <c r="F2856" s="33"/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</row>
    <row r="2857" spans="6:17" ht="12.75"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</row>
    <row r="2858" spans="6:17" ht="12.75">
      <c r="F2858" s="33"/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</row>
    <row r="2859" spans="6:17" ht="12.75">
      <c r="F2859" s="33"/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</row>
    <row r="2860" spans="6:17" ht="12.75">
      <c r="F2860" s="33"/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</row>
    <row r="2861" spans="6:17" ht="12.75">
      <c r="F2861" s="33"/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</row>
    <row r="2862" spans="6:17" ht="12.75"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</row>
    <row r="2863" spans="6:17" ht="12.75">
      <c r="F2863" s="33"/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</row>
    <row r="2864" spans="6:17" ht="12.75">
      <c r="F2864" s="33"/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</row>
    <row r="2865" spans="6:17" ht="12.75">
      <c r="F2865" s="33"/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</row>
    <row r="2866" spans="6:17" ht="12.75">
      <c r="F2866" s="33"/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</row>
    <row r="2867" spans="6:17" ht="12.75"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</row>
    <row r="2868" spans="6:17" ht="12.75">
      <c r="F2868" s="33"/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</row>
    <row r="2869" spans="6:17" ht="12.75">
      <c r="F2869" s="33"/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</row>
    <row r="2870" spans="6:17" ht="12.75">
      <c r="F2870" s="33"/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</row>
    <row r="2871" spans="6:17" ht="12.75">
      <c r="F2871" s="33"/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</row>
    <row r="2872" spans="6:17" ht="12.75"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</row>
    <row r="2873" spans="6:17" ht="12.75">
      <c r="F2873" s="33"/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</row>
    <row r="2874" spans="6:17" ht="12.75">
      <c r="F2874" s="33"/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</row>
    <row r="2875" spans="6:17" ht="12.75">
      <c r="F2875" s="33"/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</row>
    <row r="2876" spans="6:17" ht="12.75"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</row>
    <row r="2877" spans="6:17" ht="12.75"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</row>
    <row r="2878" spans="6:17" ht="12.75">
      <c r="F2878" s="33"/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</row>
    <row r="2879" spans="6:17" ht="12.75">
      <c r="F2879" s="33"/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</row>
    <row r="2880" spans="6:17" ht="12.75"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</row>
    <row r="2881" spans="6:17" ht="12.75">
      <c r="F2881" s="33"/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</row>
    <row r="2882" spans="6:17" ht="12.75"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</row>
    <row r="2883" spans="6:17" ht="12.75">
      <c r="F2883" s="33"/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</row>
    <row r="2884" spans="6:17" ht="12.75">
      <c r="F2884" s="33"/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</row>
    <row r="2885" spans="6:17" ht="12.75">
      <c r="F2885" s="33"/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</row>
    <row r="2886" spans="6:17" ht="12.75">
      <c r="F2886" s="33"/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</row>
    <row r="2887" spans="6:17" ht="12.75"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</row>
    <row r="2888" spans="6:17" ht="12.75">
      <c r="F2888" s="33"/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</row>
    <row r="2889" spans="6:17" ht="12.75">
      <c r="F2889" s="33"/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</row>
    <row r="2890" spans="6:17" ht="12.75">
      <c r="F2890" s="33"/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</row>
    <row r="2891" spans="6:17" ht="12.75"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</row>
    <row r="2892" spans="6:17" ht="12.75"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</row>
    <row r="2893" spans="6:17" ht="12.75"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</row>
    <row r="2894" spans="6:17" ht="12.75"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</row>
    <row r="2895" spans="6:17" ht="12.75"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</row>
    <row r="2896" spans="6:17" ht="12.75"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</row>
    <row r="2897" spans="6:17" ht="12.75"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</row>
    <row r="2898" spans="6:17" ht="12.75"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</row>
    <row r="2899" spans="6:17" ht="12.75"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</row>
    <row r="2900" spans="6:17" ht="12.75"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</row>
    <row r="2901" spans="6:17" ht="12.75"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</row>
    <row r="2902" spans="6:17" ht="12.75"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</row>
    <row r="2903" spans="6:17" ht="12.75"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</row>
    <row r="2904" spans="6:17" ht="12.75"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</row>
    <row r="2905" spans="6:17" ht="12.75"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</row>
    <row r="2906" spans="6:17" ht="12.75"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</row>
    <row r="2907" spans="6:17" ht="12.75"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</row>
    <row r="2908" spans="6:17" ht="12.75"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</row>
    <row r="2909" spans="6:17" ht="12.75"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</row>
    <row r="2910" spans="6:17" ht="12.75"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</row>
    <row r="2911" spans="6:17" ht="12.75"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</row>
    <row r="2912" spans="6:17" ht="12.75"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</row>
    <row r="2913" spans="6:17" ht="12.75"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</row>
    <row r="2914" spans="6:17" ht="12.75"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</row>
    <row r="2915" spans="6:17" ht="12.75"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</row>
    <row r="2916" spans="6:17" ht="12.75"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</row>
    <row r="2917" spans="6:17" ht="12.75"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</row>
    <row r="2918" spans="6:17" ht="12.75"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</row>
    <row r="2919" spans="6:17" ht="12.75"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</row>
    <row r="2920" spans="6:17" ht="12.75"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</row>
    <row r="2921" spans="6:17" ht="12.75"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</row>
    <row r="2922" spans="6:17" ht="12.75"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</row>
    <row r="2923" spans="6:17" ht="12.75"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</row>
    <row r="2924" spans="6:17" ht="12.75"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</row>
    <row r="2925" spans="6:17" ht="12.75"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</row>
    <row r="2926" spans="6:17" ht="12.75"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</row>
    <row r="2927" spans="6:17" ht="12.75"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</row>
    <row r="2928" spans="6:17" ht="12.75"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</row>
    <row r="2929" spans="6:17" ht="12.75"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</row>
    <row r="2930" spans="6:17" ht="12.75"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</row>
    <row r="2931" spans="6:17" ht="12.75"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</row>
    <row r="2932" spans="6:17" ht="12.75"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</row>
    <row r="2933" spans="6:17" ht="12.75"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</row>
    <row r="2934" spans="6:17" ht="12.75"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</row>
    <row r="2935" spans="6:17" ht="12.75"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</row>
    <row r="2936" spans="6:17" ht="12.75"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</row>
    <row r="2937" spans="6:17" ht="12.75"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</row>
    <row r="2938" spans="6:17" ht="12.75"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</row>
    <row r="2939" spans="6:17" ht="12.75"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</row>
    <row r="2940" spans="6:17" ht="12.75"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</row>
    <row r="2941" spans="6:17" ht="12.75"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</row>
    <row r="2942" spans="6:17" ht="12.75"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</row>
    <row r="2943" spans="6:17" ht="12.75"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</row>
    <row r="2944" spans="6:17" ht="12.75"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</row>
    <row r="2945" spans="6:17" ht="12.75"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</row>
    <row r="2946" spans="6:17" ht="12.75"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</row>
    <row r="2947" spans="6:17" ht="12.75"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</row>
    <row r="2948" spans="6:17" ht="12.75"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</row>
    <row r="2949" spans="6:17" ht="12.75"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</row>
    <row r="2950" spans="6:17" ht="12.75"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</row>
    <row r="2951" spans="6:17" ht="12.75"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</row>
    <row r="2952" spans="6:17" ht="12.75"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</row>
    <row r="2953" spans="6:17" ht="12.75"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</row>
    <row r="2954" spans="6:17" ht="12.75"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</row>
    <row r="2955" spans="6:17" ht="12.75"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</row>
    <row r="2956" spans="6:17" ht="12.75"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</row>
    <row r="2957" spans="6:17" ht="12.75"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</row>
    <row r="2958" spans="6:17" ht="12.75"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</row>
    <row r="2959" spans="6:17" ht="12.75">
      <c r="F2959" s="33"/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</row>
    <row r="2960" spans="6:17" ht="12.75">
      <c r="F2960" s="33"/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</row>
    <row r="2961" spans="6:17" ht="12.75">
      <c r="F2961" s="33"/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</row>
    <row r="2962" spans="6:17" ht="12.75">
      <c r="F2962" s="33"/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</row>
    <row r="2963" spans="6:17" ht="12.75">
      <c r="F2963" s="33"/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</row>
    <row r="2964" spans="6:17" ht="12.75">
      <c r="F2964" s="33"/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</row>
    <row r="2965" spans="6:17" ht="12.75">
      <c r="F2965" s="33"/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</row>
    <row r="2966" spans="6:17" ht="12.75">
      <c r="F2966" s="33"/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</row>
    <row r="2967" spans="6:17" ht="12.75">
      <c r="F2967" s="33"/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</row>
    <row r="2968" spans="6:17" ht="12.75">
      <c r="F2968" s="33"/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</row>
    <row r="2969" spans="6:17" ht="12.75">
      <c r="F2969" s="33"/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</row>
    <row r="2970" spans="6:17" ht="12.75"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</row>
    <row r="2971" spans="6:17" ht="12.75">
      <c r="F2971" s="33"/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</row>
    <row r="2972" spans="6:17" ht="12.75">
      <c r="F2972" s="33"/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</row>
    <row r="2973" spans="6:17" ht="12.75">
      <c r="F2973" s="33"/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</row>
    <row r="2974" spans="6:17" ht="12.75">
      <c r="F2974" s="33"/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</row>
    <row r="2975" spans="6:17" ht="12.75">
      <c r="F2975" s="33"/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</row>
    <row r="2976" spans="6:17" ht="12.75">
      <c r="F2976" s="33"/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</row>
    <row r="2977" spans="6:17" ht="12.75">
      <c r="F2977" s="33"/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</row>
    <row r="2978" spans="6:17" ht="12.75">
      <c r="F2978" s="33"/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</row>
    <row r="2979" spans="6:17" ht="12.75">
      <c r="F2979" s="33"/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</row>
    <row r="2980" spans="6:17" ht="12.75">
      <c r="F2980" s="33"/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</row>
    <row r="2981" spans="6:17" ht="12.75">
      <c r="F2981" s="33"/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</row>
    <row r="2982" spans="6:17" ht="12.75">
      <c r="F2982" s="33"/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</row>
    <row r="2983" spans="6:17" ht="12.75">
      <c r="F2983" s="33"/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</row>
    <row r="2984" spans="6:17" ht="12.75">
      <c r="F2984" s="33"/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</row>
    <row r="2985" spans="6:17" ht="12.75">
      <c r="F2985" s="33"/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</row>
    <row r="2986" spans="6:17" ht="12.75">
      <c r="F2986" s="33"/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</row>
    <row r="2987" spans="6:17" ht="12.75">
      <c r="F2987" s="33"/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</row>
    <row r="2988" spans="6:17" ht="12.75">
      <c r="F2988" s="33"/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</row>
    <row r="2989" spans="6:17" ht="12.75">
      <c r="F2989" s="33"/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</row>
    <row r="2990" spans="6:17" ht="12.75">
      <c r="F2990" s="33"/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</row>
    <row r="2991" spans="6:17" ht="12.75">
      <c r="F2991" s="33"/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</row>
    <row r="2992" spans="6:17" ht="12.75">
      <c r="F2992" s="33"/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</row>
    <row r="2993" spans="6:17" ht="12.75">
      <c r="F2993" s="33"/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</row>
    <row r="2994" spans="6:17" ht="12.75">
      <c r="F2994" s="33"/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</row>
    <row r="2995" spans="6:17" ht="12.75">
      <c r="F2995" s="33"/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</row>
    <row r="2996" spans="6:17" ht="12.75">
      <c r="F2996" s="33"/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</row>
    <row r="2997" spans="6:17" ht="12.75">
      <c r="F2997" s="33"/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</row>
    <row r="2998" spans="6:17" ht="12.75">
      <c r="F2998" s="33"/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</row>
    <row r="2999" spans="6:17" ht="12.75">
      <c r="F2999" s="33"/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</row>
    <row r="3000" spans="6:17" ht="12.75">
      <c r="F3000" s="33"/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</row>
    <row r="3001" spans="6:17" ht="12.75">
      <c r="F3001" s="33"/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</row>
    <row r="3002" spans="6:17" ht="12.75">
      <c r="F3002" s="33"/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</row>
    <row r="3003" spans="6:17" ht="12.75">
      <c r="F3003" s="33"/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</row>
    <row r="3004" spans="6:17" ht="12.75">
      <c r="F3004" s="33"/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</row>
    <row r="3005" spans="6:17" ht="12.75">
      <c r="F3005" s="33"/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</row>
    <row r="3006" spans="6:17" ht="12.75">
      <c r="F3006" s="33"/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</row>
    <row r="3007" spans="6:17" ht="12.75">
      <c r="F3007" s="33"/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</row>
    <row r="3008" spans="6:17" ht="12.75">
      <c r="F3008" s="33"/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</row>
    <row r="3009" spans="6:17" ht="12.75">
      <c r="F3009" s="33"/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</row>
    <row r="3010" spans="6:17" ht="12.75">
      <c r="F3010" s="33"/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</row>
    <row r="3011" spans="6:17" ht="12.75">
      <c r="F3011" s="33"/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</row>
    <row r="3012" spans="6:17" ht="12.75">
      <c r="F3012" s="33"/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</row>
    <row r="3013" spans="6:17" ht="12.75">
      <c r="F3013" s="33"/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</row>
    <row r="3014" spans="6:17" ht="12.75">
      <c r="F3014" s="33"/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</row>
    <row r="3015" spans="6:17" ht="12.75">
      <c r="F3015" s="33"/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</row>
    <row r="3016" spans="6:17" ht="12.75"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</row>
    <row r="3017" spans="6:17" ht="12.75">
      <c r="F3017" s="33"/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</row>
    <row r="3018" spans="6:17" ht="12.75">
      <c r="F3018" s="33"/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</row>
    <row r="3019" spans="6:17" ht="12.75">
      <c r="F3019" s="33"/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</row>
    <row r="3020" spans="6:17" ht="12.75">
      <c r="F3020" s="33"/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</row>
    <row r="3021" spans="6:17" ht="12.75">
      <c r="F3021" s="33"/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</row>
    <row r="3022" spans="6:17" ht="12.75">
      <c r="F3022" s="33"/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</row>
    <row r="3023" spans="6:17" ht="12.75">
      <c r="F3023" s="33"/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</row>
    <row r="3024" spans="6:17" ht="12.75"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</row>
    <row r="3025" spans="6:17" ht="12.75"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</row>
    <row r="3026" spans="6:17" ht="12.75">
      <c r="F3026" s="33"/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</row>
    <row r="3027" spans="6:17" ht="12.75">
      <c r="F3027" s="33"/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</row>
    <row r="3028" spans="6:17" ht="12.75">
      <c r="F3028" s="33"/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</row>
    <row r="3029" spans="6:17" ht="12.75">
      <c r="F3029" s="33"/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</row>
    <row r="3030" spans="6:17" ht="12.75">
      <c r="F3030" s="33"/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</row>
    <row r="3031" spans="6:17" ht="12.75">
      <c r="F3031" s="33"/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</row>
    <row r="3032" spans="6:17" ht="12.75">
      <c r="F3032" s="33"/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</row>
    <row r="3033" spans="6:17" ht="12.75">
      <c r="F3033" s="33"/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</row>
    <row r="3034" spans="6:17" ht="12.75">
      <c r="F3034" s="33"/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</row>
    <row r="3035" spans="6:17" ht="12.75">
      <c r="F3035" s="33"/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</row>
    <row r="3036" spans="6:17" ht="12.75">
      <c r="F3036" s="33"/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</row>
    <row r="3037" spans="6:17" ht="12.75">
      <c r="F3037" s="33"/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</row>
    <row r="3038" spans="6:17" ht="12.75">
      <c r="F3038" s="33"/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</row>
    <row r="3039" spans="6:17" ht="12.75">
      <c r="F3039" s="33"/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</row>
    <row r="3040" spans="6:17" ht="12.75">
      <c r="F3040" s="33"/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</row>
    <row r="3041" spans="6:17" ht="12.75">
      <c r="F3041" s="33"/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</row>
    <row r="3042" spans="6:17" ht="12.75">
      <c r="F3042" s="33"/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</row>
    <row r="3043" spans="6:17" ht="12.75"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</row>
    <row r="3044" spans="6:17" ht="12.75">
      <c r="F3044" s="33"/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</row>
    <row r="3045" spans="6:17" ht="12.75">
      <c r="F3045" s="33"/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</row>
    <row r="3046" spans="6:17" ht="12.75">
      <c r="F3046" s="33"/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</row>
    <row r="3047" spans="6:17" ht="12.75">
      <c r="F3047" s="33"/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</row>
    <row r="3048" spans="6:17" ht="12.75">
      <c r="F3048" s="33"/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</row>
    <row r="3049" spans="6:17" ht="12.75">
      <c r="F3049" s="33"/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</row>
    <row r="3050" spans="6:17" ht="12.75">
      <c r="F3050" s="33"/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</row>
    <row r="3051" spans="6:17" ht="12.75">
      <c r="F3051" s="33"/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</row>
    <row r="3052" spans="6:17" ht="12.75">
      <c r="F3052" s="33"/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</row>
    <row r="3053" spans="6:17" ht="12.75">
      <c r="F3053" s="33"/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</row>
    <row r="3054" spans="6:17" ht="12.75">
      <c r="F3054" s="33"/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</row>
    <row r="3055" spans="6:17" ht="12.75">
      <c r="F3055" s="33"/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</row>
    <row r="3056" spans="6:17" ht="12.75">
      <c r="F3056" s="33"/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</row>
    <row r="3057" spans="6:17" ht="12.75">
      <c r="F3057" s="33"/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</row>
    <row r="3058" spans="6:17" ht="12.75">
      <c r="F3058" s="33"/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</row>
    <row r="3059" spans="6:17" ht="12.75">
      <c r="F3059" s="33"/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</row>
    <row r="3060" spans="6:17" ht="12.75">
      <c r="F3060" s="33"/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</row>
    <row r="3061" spans="6:17" ht="12.75">
      <c r="F3061" s="33"/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</row>
    <row r="3062" spans="6:17" ht="12.75">
      <c r="F3062" s="33"/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</row>
    <row r="3063" spans="6:17" ht="12.75">
      <c r="F3063" s="33"/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</row>
    <row r="3064" spans="6:17" ht="12.75">
      <c r="F3064" s="33"/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</row>
    <row r="3065" spans="6:17" ht="12.75">
      <c r="F3065" s="33"/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</row>
    <row r="3066" spans="6:17" ht="12.75">
      <c r="F3066" s="33"/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</row>
    <row r="3067" spans="6:17" ht="12.75">
      <c r="F3067" s="33"/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</row>
    <row r="3068" spans="6:17" ht="12.75">
      <c r="F3068" s="33"/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</row>
    <row r="3069" spans="6:17" ht="12.75">
      <c r="F3069" s="33"/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</row>
    <row r="3070" spans="6:17" ht="12.75">
      <c r="F3070" s="33"/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</row>
    <row r="3071" spans="6:17" ht="12.75">
      <c r="F3071" s="33"/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</row>
    <row r="3072" spans="6:17" ht="12.75">
      <c r="F3072" s="33"/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</row>
    <row r="3073" spans="6:17" ht="12.75">
      <c r="F3073" s="33"/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</row>
    <row r="3074" spans="6:17" ht="12.75"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</row>
    <row r="3075" spans="6:17" ht="12.75">
      <c r="F3075" s="33"/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</row>
    <row r="3076" spans="6:17" ht="12.75">
      <c r="F3076" s="33"/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</row>
    <row r="3077" spans="6:17" ht="12.75">
      <c r="F3077" s="33"/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</row>
    <row r="3078" spans="6:17" ht="12.75"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</row>
    <row r="3079" spans="6:17" ht="12.75">
      <c r="F3079" s="33"/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</row>
    <row r="3080" spans="6:17" ht="12.75">
      <c r="F3080" s="33"/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</row>
    <row r="3081" spans="6:17" ht="12.75">
      <c r="F3081" s="33"/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</row>
    <row r="3082" spans="6:17" ht="12.75">
      <c r="F3082" s="33"/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</row>
    <row r="3083" spans="6:17" ht="12.75">
      <c r="F3083" s="33"/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</row>
    <row r="3084" spans="6:17" ht="12.75">
      <c r="F3084" s="33"/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</row>
    <row r="3085" spans="6:17" ht="12.75">
      <c r="F3085" s="33"/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</row>
    <row r="3086" spans="6:17" ht="12.75">
      <c r="F3086" s="33"/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</row>
    <row r="3087" spans="6:17" ht="12.75">
      <c r="F3087" s="33"/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</row>
    <row r="3088" spans="6:17" ht="12.75">
      <c r="F3088" s="33"/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</row>
    <row r="3089" spans="6:17" ht="12.75">
      <c r="F3089" s="33"/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</row>
    <row r="3090" spans="6:17" ht="12.75">
      <c r="F3090" s="33"/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</row>
    <row r="3091" spans="6:17" ht="12.75">
      <c r="F3091" s="33"/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</row>
    <row r="3092" spans="6:17" ht="12.75">
      <c r="F3092" s="33"/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</row>
    <row r="3093" spans="6:17" ht="12.75">
      <c r="F3093" s="33"/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</row>
    <row r="3094" spans="6:17" ht="12.75">
      <c r="F3094" s="33"/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</row>
    <row r="3095" spans="6:17" ht="12.75">
      <c r="F3095" s="33"/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</row>
    <row r="3096" spans="6:17" ht="12.75">
      <c r="F3096" s="33"/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</row>
    <row r="3097" spans="6:17" ht="12.75">
      <c r="F3097" s="33"/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</row>
    <row r="3098" spans="6:17" ht="12.75">
      <c r="F3098" s="33"/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</row>
    <row r="3099" spans="6:17" ht="12.75">
      <c r="F3099" s="33"/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</row>
    <row r="3100" spans="6:17" ht="12.75">
      <c r="F3100" s="33"/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</row>
    <row r="3101" spans="6:17" ht="12.75">
      <c r="F3101" s="33"/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</row>
    <row r="3102" spans="6:17" ht="12.75">
      <c r="F3102" s="33"/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</row>
    <row r="3103" spans="6:17" ht="12.75">
      <c r="F3103" s="33"/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</row>
    <row r="3104" spans="6:17" ht="12.75">
      <c r="F3104" s="33"/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</row>
    <row r="3105" spans="6:17" ht="12.75">
      <c r="F3105" s="33"/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</row>
    <row r="3106" spans="6:17" ht="12.75">
      <c r="F3106" s="33"/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</row>
    <row r="3107" spans="6:17" ht="12.75">
      <c r="F3107" s="33"/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</row>
    <row r="3108" spans="6:17" ht="12.75">
      <c r="F3108" s="33"/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</row>
    <row r="3109" spans="6:17" ht="12.75">
      <c r="F3109" s="33"/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</row>
    <row r="3110" spans="6:17" ht="12.75">
      <c r="F3110" s="33"/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</row>
    <row r="3111" spans="6:17" ht="12.75">
      <c r="F3111" s="33"/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</row>
    <row r="3112" spans="6:17" ht="12.75">
      <c r="F3112" s="33"/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</row>
    <row r="3113" spans="6:17" ht="12.75">
      <c r="F3113" s="33"/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</row>
    <row r="3114" spans="6:17" ht="12.75">
      <c r="F3114" s="33"/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</row>
    <row r="3115" spans="6:17" ht="12.75">
      <c r="F3115" s="33"/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</row>
    <row r="3116" spans="6:17" ht="12.75">
      <c r="F3116" s="33"/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</row>
    <row r="3117" spans="6:17" ht="12.75">
      <c r="F3117" s="33"/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</row>
    <row r="3118" spans="6:17" ht="12.75">
      <c r="F3118" s="33"/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</row>
    <row r="3119" spans="6:17" ht="12.75">
      <c r="F3119" s="33"/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</row>
    <row r="3120" spans="6:17" ht="12.75">
      <c r="F3120" s="33"/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</row>
    <row r="3121" spans="6:17" ht="12.75">
      <c r="F3121" s="33"/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</row>
    <row r="3122" spans="6:17" ht="12.75">
      <c r="F3122" s="33"/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</row>
    <row r="3123" spans="6:17" ht="12.75">
      <c r="F3123" s="33"/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</row>
    <row r="3124" spans="6:17" ht="12.75">
      <c r="F3124" s="33"/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</row>
    <row r="3125" spans="6:17" ht="12.75">
      <c r="F3125" s="33"/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</row>
    <row r="3126" spans="6:17" ht="12.75">
      <c r="F3126" s="33"/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</row>
    <row r="3127" spans="6:17" ht="12.75">
      <c r="F3127" s="33"/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</row>
    <row r="3128" spans="6:17" ht="12.75">
      <c r="F3128" s="33"/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</row>
    <row r="3129" spans="6:17" ht="12.75">
      <c r="F3129" s="33"/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</row>
    <row r="3130" spans="6:17" ht="12.75">
      <c r="F3130" s="33"/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</row>
    <row r="3131" spans="6:17" ht="12.75">
      <c r="F3131" s="33"/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</row>
    <row r="3132" spans="6:17" ht="12.75"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</row>
    <row r="3133" spans="6:17" ht="12.75">
      <c r="F3133" s="33"/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</row>
    <row r="3134" spans="6:17" ht="12.75">
      <c r="F3134" s="33"/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</row>
    <row r="3135" spans="6:17" ht="12.75">
      <c r="F3135" s="33"/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</row>
    <row r="3136" spans="6:17" ht="12.75">
      <c r="F3136" s="33"/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</row>
    <row r="3137" spans="6:17" ht="12.75">
      <c r="F3137" s="33"/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</row>
    <row r="3138" spans="6:17" ht="12.75">
      <c r="F3138" s="33"/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</row>
    <row r="3139" spans="6:17" ht="12.75">
      <c r="F3139" s="33"/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</row>
    <row r="3140" spans="6:17" ht="12.75">
      <c r="F3140" s="33"/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</row>
    <row r="3141" spans="6:17" ht="12.75">
      <c r="F3141" s="33"/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</row>
    <row r="3142" spans="6:17" ht="12.75">
      <c r="F3142" s="33"/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</row>
    <row r="3143" spans="6:17" ht="12.75">
      <c r="F3143" s="33"/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</row>
    <row r="3144" spans="6:17" ht="12.75">
      <c r="F3144" s="33"/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</row>
    <row r="3145" spans="6:17" ht="12.75">
      <c r="F3145" s="33"/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</row>
    <row r="3146" spans="6:17" ht="12.75">
      <c r="F3146" s="33"/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</row>
    <row r="3147" spans="6:17" ht="12.75">
      <c r="F3147" s="33"/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</row>
    <row r="3148" spans="6:17" ht="12.75">
      <c r="F3148" s="33"/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</row>
    <row r="3149" spans="6:17" ht="12.75">
      <c r="F3149" s="33"/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</row>
    <row r="3150" spans="6:17" ht="12.75">
      <c r="F3150" s="33"/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</row>
    <row r="3151" spans="6:17" ht="12.75">
      <c r="F3151" s="33"/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</row>
    <row r="3152" spans="6:17" ht="12.75">
      <c r="F3152" s="33"/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</row>
    <row r="3153" spans="6:17" ht="12.75">
      <c r="F3153" s="33"/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</row>
    <row r="3154" spans="6:17" ht="12.75">
      <c r="F3154" s="33"/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</row>
    <row r="3155" spans="6:17" ht="12.75">
      <c r="F3155" s="33"/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</row>
    <row r="3156" spans="6:17" ht="12.75">
      <c r="F3156" s="33"/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</row>
    <row r="3157" spans="6:17" ht="12.75">
      <c r="F3157" s="33"/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</row>
    <row r="3158" spans="6:17" ht="12.75">
      <c r="F3158" s="33"/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</row>
    <row r="3159" spans="6:17" ht="12.75">
      <c r="F3159" s="33"/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</row>
    <row r="3160" spans="6:17" ht="12.75">
      <c r="F3160" s="33"/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</row>
    <row r="3161" spans="6:17" ht="12.75">
      <c r="F3161" s="33"/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</row>
    <row r="3162" spans="6:17" ht="12.75">
      <c r="F3162" s="33"/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</row>
    <row r="3163" spans="6:17" ht="12.75">
      <c r="F3163" s="33"/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</row>
    <row r="3164" spans="6:17" ht="12.75">
      <c r="F3164" s="33"/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</row>
    <row r="3165" spans="6:17" ht="12.75">
      <c r="F3165" s="33"/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</row>
    <row r="3166" spans="6:17" ht="12.75">
      <c r="F3166" s="33"/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</row>
    <row r="3167" spans="6:17" ht="12.75">
      <c r="F3167" s="33"/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</row>
    <row r="3168" spans="6:17" ht="12.75">
      <c r="F3168" s="33"/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</row>
    <row r="3169" spans="6:17" ht="12.75">
      <c r="F3169" s="33"/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</row>
    <row r="3170" spans="6:17" ht="12.75">
      <c r="F3170" s="33"/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</row>
    <row r="3171" spans="6:17" ht="12.75">
      <c r="F3171" s="33"/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</row>
    <row r="3172" spans="6:17" ht="12.75">
      <c r="F3172" s="33"/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</row>
    <row r="3173" spans="6:17" ht="12.75">
      <c r="F3173" s="33"/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</row>
    <row r="3174" spans="6:17" ht="12.75">
      <c r="F3174" s="33"/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</row>
    <row r="3175" spans="6:17" ht="12.75">
      <c r="F3175" s="33"/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</row>
    <row r="3176" spans="6:17" ht="12.75">
      <c r="F3176" s="33"/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</row>
    <row r="3177" spans="6:17" ht="12.75">
      <c r="F3177" s="33"/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</row>
    <row r="3178" spans="6:17" ht="12.75">
      <c r="F3178" s="33"/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</row>
    <row r="3179" spans="6:17" ht="12.75">
      <c r="F3179" s="33"/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</row>
    <row r="3180" spans="6:17" ht="12.75">
      <c r="F3180" s="33"/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</row>
    <row r="3181" spans="6:17" ht="12.75">
      <c r="F3181" s="33"/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</row>
    <row r="3182" spans="6:17" ht="12.75">
      <c r="F3182" s="33"/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</row>
    <row r="3183" spans="6:17" ht="12.75">
      <c r="F3183" s="33"/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</row>
    <row r="3184" spans="6:17" ht="12.75">
      <c r="F3184" s="33"/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</row>
    <row r="3185" spans="6:17" ht="12.75">
      <c r="F3185" s="33"/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</row>
    <row r="3186" spans="6:17" ht="12.75"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</row>
    <row r="3187" spans="6:17" ht="12.75">
      <c r="F3187" s="33"/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</row>
    <row r="3188" spans="6:17" ht="12.75">
      <c r="F3188" s="33"/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</row>
    <row r="3189" spans="6:17" ht="12.75">
      <c r="F3189" s="33"/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</row>
    <row r="3190" spans="6:17" ht="12.75"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</row>
    <row r="3191" spans="6:17" ht="12.75">
      <c r="F3191" s="33"/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</row>
    <row r="3192" spans="6:17" ht="12.75">
      <c r="F3192" s="33"/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</row>
    <row r="3193" spans="6:17" ht="12.75">
      <c r="F3193" s="33"/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</row>
    <row r="3194" spans="6:17" ht="12.75">
      <c r="F3194" s="33"/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</row>
    <row r="3195" spans="6:17" ht="12.75">
      <c r="F3195" s="33"/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</row>
    <row r="3196" spans="6:17" ht="12.75">
      <c r="F3196" s="33"/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</row>
    <row r="3197" spans="6:17" ht="12.75">
      <c r="F3197" s="33"/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</row>
    <row r="3198" spans="6:17" ht="12.75">
      <c r="F3198" s="33"/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</row>
    <row r="3199" spans="6:17" ht="12.75">
      <c r="F3199" s="33"/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</row>
    <row r="3200" spans="6:17" ht="12.75">
      <c r="F3200" s="33"/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</row>
    <row r="3201" spans="6:17" ht="12.75">
      <c r="F3201" s="33"/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</row>
    <row r="3202" spans="6:17" ht="12.75">
      <c r="F3202" s="33"/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</row>
    <row r="3203" spans="6:17" ht="12.75">
      <c r="F3203" s="33"/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</row>
    <row r="3204" spans="6:17" ht="12.75">
      <c r="F3204" s="33"/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</row>
    <row r="3205" spans="6:17" ht="12.75">
      <c r="F3205" s="33"/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</row>
    <row r="3206" spans="6:17" ht="12.75">
      <c r="F3206" s="33"/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</row>
    <row r="3207" spans="6:17" ht="12.75">
      <c r="F3207" s="33"/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</row>
    <row r="3208" spans="6:17" ht="12.75">
      <c r="F3208" s="33"/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</row>
    <row r="3209" spans="6:17" ht="12.75">
      <c r="F3209" s="33"/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</row>
    <row r="3210" spans="6:17" ht="12.75">
      <c r="F3210" s="33"/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</row>
    <row r="3211" spans="6:17" ht="12.75">
      <c r="F3211" s="33"/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</row>
    <row r="3212" spans="6:17" ht="12.75">
      <c r="F3212" s="33"/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</row>
    <row r="3213" spans="6:17" ht="12.75">
      <c r="F3213" s="33"/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</row>
    <row r="3214" spans="6:17" ht="12.75">
      <c r="F3214" s="33"/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</row>
    <row r="3215" spans="6:17" ht="12.75">
      <c r="F3215" s="33"/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</row>
    <row r="3216" spans="6:17" ht="12.75">
      <c r="F3216" s="33"/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</row>
    <row r="3217" spans="6:17" ht="12.75">
      <c r="F3217" s="33"/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</row>
    <row r="3218" spans="6:17" ht="12.75">
      <c r="F3218" s="33"/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</row>
    <row r="3219" spans="6:17" ht="12.75">
      <c r="F3219" s="33"/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</row>
    <row r="3220" spans="6:17" ht="12.75">
      <c r="F3220" s="33"/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</row>
    <row r="3221" spans="6:17" ht="12.75">
      <c r="F3221" s="33"/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</row>
    <row r="3222" spans="6:17" ht="12.75">
      <c r="F3222" s="33"/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</row>
    <row r="3223" spans="6:17" ht="12.75">
      <c r="F3223" s="33"/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</row>
    <row r="3224" spans="6:17" ht="12.75">
      <c r="F3224" s="33"/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</row>
    <row r="3225" spans="6:17" ht="12.75">
      <c r="F3225" s="33"/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</row>
    <row r="3226" spans="6:17" ht="12.75">
      <c r="F3226" s="33"/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</row>
    <row r="3227" spans="6:17" ht="12.75">
      <c r="F3227" s="33"/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</row>
    <row r="3228" spans="6:17" ht="12.75">
      <c r="F3228" s="33"/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</row>
    <row r="3229" spans="6:17" ht="12.75">
      <c r="F3229" s="33"/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</row>
    <row r="3230" spans="6:17" ht="12.75">
      <c r="F3230" s="33"/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</row>
    <row r="3231" spans="6:17" ht="12.75">
      <c r="F3231" s="33"/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</row>
    <row r="3232" spans="6:17" ht="12.75">
      <c r="F3232" s="33"/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</row>
    <row r="3233" spans="6:17" ht="12.75">
      <c r="F3233" s="33"/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</row>
    <row r="3234" spans="6:17" ht="12.75">
      <c r="F3234" s="33"/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</row>
    <row r="3235" spans="6:17" ht="12.75">
      <c r="F3235" s="33"/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</row>
    <row r="3236" spans="6:17" ht="12.75">
      <c r="F3236" s="33"/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</row>
    <row r="3237" spans="6:17" ht="12.75">
      <c r="F3237" s="33"/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</row>
    <row r="3238" spans="6:17" ht="12.75">
      <c r="F3238" s="33"/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</row>
    <row r="3239" spans="6:17" ht="12.75">
      <c r="F3239" s="33"/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</row>
    <row r="3240" spans="6:17" ht="12.75"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</row>
    <row r="3241" spans="6:17" ht="12.75">
      <c r="F3241" s="33"/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</row>
    <row r="3242" spans="6:17" ht="12.75">
      <c r="F3242" s="33"/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</row>
    <row r="3243" spans="6:17" ht="12.75">
      <c r="F3243" s="33"/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</row>
    <row r="3244" spans="6:17" ht="12.75">
      <c r="F3244" s="33"/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</row>
    <row r="3245" spans="6:17" ht="12.75">
      <c r="F3245" s="33"/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</row>
    <row r="3246" spans="6:17" ht="12.75">
      <c r="F3246" s="33"/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</row>
    <row r="3247" spans="6:17" ht="12.75">
      <c r="F3247" s="33"/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</row>
    <row r="3248" spans="6:17" ht="12.75"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</row>
    <row r="3249" spans="6:17" ht="12.75">
      <c r="F3249" s="33"/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</row>
    <row r="3250" spans="6:17" ht="12.75">
      <c r="F3250" s="33"/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</row>
    <row r="3251" spans="6:17" ht="12.75">
      <c r="F3251" s="33"/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</row>
    <row r="3252" spans="6:17" ht="12.75">
      <c r="F3252" s="33"/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</row>
    <row r="3253" spans="6:17" ht="12.75">
      <c r="F3253" s="33"/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</row>
    <row r="3254" spans="6:17" ht="12.75">
      <c r="F3254" s="33"/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</row>
    <row r="3255" spans="6:17" ht="12.75">
      <c r="F3255" s="33"/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</row>
    <row r="3256" spans="6:17" ht="12.75">
      <c r="F3256" s="33"/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</row>
    <row r="3257" spans="6:17" ht="12.75">
      <c r="F3257" s="33"/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</row>
    <row r="3258" spans="6:17" ht="12.75">
      <c r="F3258" s="33"/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</row>
    <row r="3259" spans="6:17" ht="12.75">
      <c r="F3259" s="33"/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</row>
    <row r="3260" spans="6:17" ht="12.75">
      <c r="F3260" s="33"/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</row>
    <row r="3261" spans="6:17" ht="12.75">
      <c r="F3261" s="33"/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</row>
    <row r="3262" spans="6:17" ht="12.75">
      <c r="F3262" s="33"/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</row>
    <row r="3263" spans="6:17" ht="12.75">
      <c r="F3263" s="33"/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</row>
    <row r="3264" spans="6:17" ht="12.75">
      <c r="F3264" s="33"/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</row>
    <row r="3265" spans="6:17" ht="12.75">
      <c r="F3265" s="33"/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</row>
    <row r="3266" spans="6:17" ht="12.75">
      <c r="F3266" s="33"/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</row>
    <row r="3267" spans="6:17" ht="12.75">
      <c r="F3267" s="33"/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</row>
    <row r="3268" spans="6:17" ht="12.75">
      <c r="F3268" s="33"/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</row>
    <row r="3269" spans="6:17" ht="12.75">
      <c r="F3269" s="33"/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</row>
    <row r="3270" spans="6:17" ht="12.75">
      <c r="F3270" s="33"/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</row>
    <row r="3271" spans="6:17" ht="12.75">
      <c r="F3271" s="33"/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</row>
    <row r="3272" spans="6:17" ht="12.75">
      <c r="F3272" s="33"/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</row>
    <row r="3273" spans="6:17" ht="12.75">
      <c r="F3273" s="33"/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</row>
    <row r="3274" spans="6:17" ht="12.75">
      <c r="F3274" s="33"/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</row>
    <row r="3275" spans="6:17" ht="12.75">
      <c r="F3275" s="33"/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</row>
    <row r="3276" spans="6:17" ht="12.75">
      <c r="F3276" s="33"/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</row>
    <row r="3277" spans="6:17" ht="12.75">
      <c r="F3277" s="33"/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</row>
    <row r="3278" spans="6:17" ht="12.75">
      <c r="F3278" s="33"/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</row>
    <row r="3279" spans="6:17" ht="12.75">
      <c r="F3279" s="33"/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</row>
    <row r="3280" spans="6:17" ht="12.75">
      <c r="F3280" s="33"/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</row>
    <row r="3281" spans="6:17" ht="12.75">
      <c r="F3281" s="33"/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</row>
    <row r="3282" spans="6:17" ht="12.75">
      <c r="F3282" s="33"/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</row>
    <row r="3283" spans="6:17" ht="12.75">
      <c r="F3283" s="33"/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</row>
    <row r="3284" spans="6:17" ht="12.75">
      <c r="F3284" s="33"/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</row>
    <row r="3285" spans="6:17" ht="12.75">
      <c r="F3285" s="33"/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</row>
    <row r="3286" spans="6:17" ht="12.75">
      <c r="F3286" s="33"/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</row>
    <row r="3287" spans="6:17" ht="12.75">
      <c r="F3287" s="33"/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</row>
    <row r="3288" spans="6:17" ht="12.75">
      <c r="F3288" s="33"/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</row>
    <row r="3289" spans="6:17" ht="12.75">
      <c r="F3289" s="33"/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</row>
    <row r="3290" spans="6:17" ht="12.75">
      <c r="F3290" s="33"/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</row>
    <row r="3291" spans="6:17" ht="12.75">
      <c r="F3291" s="33"/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</row>
    <row r="3292" spans="6:17" ht="12.75">
      <c r="F3292" s="33"/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</row>
    <row r="3293" spans="6:17" ht="12.75"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</row>
    <row r="3294" spans="6:17" ht="12.75"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</row>
    <row r="3295" spans="6:17" ht="12.75">
      <c r="F3295" s="33"/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</row>
    <row r="3296" spans="6:17" ht="12.75">
      <c r="F3296" s="33"/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</row>
    <row r="3297" spans="6:17" ht="12.75">
      <c r="F3297" s="33"/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</row>
    <row r="3298" spans="6:17" ht="12.75">
      <c r="F3298" s="33"/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</row>
    <row r="3299" spans="6:17" ht="12.75">
      <c r="F3299" s="33"/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</row>
    <row r="3300" spans="6:17" ht="12.75">
      <c r="F3300" s="33"/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</row>
    <row r="3301" spans="6:17" ht="12.75">
      <c r="F3301" s="33"/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</row>
    <row r="3302" spans="6:17" ht="12.75">
      <c r="F3302" s="33"/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</row>
    <row r="3303" spans="6:17" ht="12.75">
      <c r="F3303" s="33"/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</row>
    <row r="3304" spans="6:17" ht="12.75">
      <c r="F3304" s="33"/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</row>
    <row r="3305" spans="6:17" ht="12.75">
      <c r="F3305" s="33"/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</row>
    <row r="3306" spans="6:17" ht="12.75"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</row>
    <row r="3307" spans="6:17" ht="12.75">
      <c r="F3307" s="33"/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</row>
    <row r="3308" spans="6:17" ht="12.75">
      <c r="F3308" s="33"/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</row>
    <row r="3309" spans="6:17" ht="12.75">
      <c r="F3309" s="33"/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</row>
    <row r="3310" spans="6:17" ht="12.75">
      <c r="F3310" s="33"/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</row>
    <row r="3311" spans="6:17" ht="12.75">
      <c r="F3311" s="33"/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</row>
    <row r="3312" spans="6:17" ht="12.75">
      <c r="F3312" s="33"/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</row>
    <row r="3313" spans="6:17" ht="12.75">
      <c r="F3313" s="33"/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</row>
    <row r="3314" spans="6:17" ht="12.75">
      <c r="F3314" s="33"/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</row>
    <row r="3315" spans="6:17" ht="12.75">
      <c r="F3315" s="33"/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</row>
    <row r="3316" spans="6:17" ht="12.75">
      <c r="F3316" s="33"/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</row>
    <row r="3317" spans="6:17" ht="12.75">
      <c r="F3317" s="33"/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</row>
    <row r="3318" spans="6:17" ht="12.75">
      <c r="F3318" s="33"/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</row>
    <row r="3319" spans="6:17" ht="12.75">
      <c r="F3319" s="33"/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</row>
    <row r="3320" spans="6:17" ht="12.75">
      <c r="F3320" s="33"/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</row>
    <row r="3321" spans="6:17" ht="12.75">
      <c r="F3321" s="33"/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</row>
    <row r="3322" spans="6:17" ht="12.75">
      <c r="F3322" s="33"/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</row>
    <row r="3323" spans="6:17" ht="12.75">
      <c r="F3323" s="33"/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</row>
    <row r="3324" spans="6:17" ht="12.75">
      <c r="F3324" s="33"/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</row>
    <row r="3325" spans="6:17" ht="12.75">
      <c r="F3325" s="33"/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</row>
    <row r="3326" spans="6:17" ht="12.75">
      <c r="F3326" s="33"/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</row>
    <row r="3327" spans="6:17" ht="12.75">
      <c r="F3327" s="33"/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</row>
    <row r="3328" spans="6:17" ht="12.75">
      <c r="F3328" s="33"/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</row>
    <row r="3329" spans="6:17" ht="12.75">
      <c r="F3329" s="33"/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</row>
    <row r="3330" spans="6:17" ht="12.75">
      <c r="F3330" s="33"/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</row>
    <row r="3331" spans="6:17" ht="12.75">
      <c r="F3331" s="33"/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</row>
    <row r="3332" spans="6:17" ht="12.75">
      <c r="F3332" s="33"/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</row>
    <row r="3333" spans="6:17" ht="12.75">
      <c r="F3333" s="33"/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</row>
    <row r="3334" spans="6:17" ht="12.75">
      <c r="F3334" s="33"/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</row>
    <row r="3335" spans="6:17" ht="12.75">
      <c r="F3335" s="33"/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</row>
    <row r="3336" spans="6:17" ht="12.75">
      <c r="F3336" s="33"/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</row>
    <row r="3337" spans="6:17" ht="12.75">
      <c r="F3337" s="33"/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</row>
    <row r="3338" spans="6:17" ht="12.75">
      <c r="F3338" s="33"/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</row>
    <row r="3339" spans="6:17" ht="12.75">
      <c r="F3339" s="33"/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</row>
    <row r="3340" spans="6:17" ht="12.75">
      <c r="F3340" s="33"/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</row>
    <row r="3341" spans="6:17" ht="12.75">
      <c r="F3341" s="33"/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</row>
    <row r="3342" spans="6:17" ht="12.75">
      <c r="F3342" s="33"/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</row>
    <row r="3343" spans="6:17" ht="12.75">
      <c r="F3343" s="33"/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</row>
    <row r="3344" spans="6:17" ht="12.75">
      <c r="F3344" s="33"/>
      <c r="G3344" s="33"/>
      <c r="H3344" s="33"/>
      <c r="I3344" s="33"/>
      <c r="J3344" s="33"/>
      <c r="K3344" s="33"/>
      <c r="L3344" s="33"/>
      <c r="M3344" s="33"/>
      <c r="N3344" s="33"/>
      <c r="O3344" s="33"/>
      <c r="P3344" s="33"/>
      <c r="Q3344" s="33"/>
    </row>
    <row r="3345" spans="6:17" ht="12.75">
      <c r="F3345" s="33"/>
      <c r="G3345" s="33"/>
      <c r="H3345" s="33"/>
      <c r="I3345" s="33"/>
      <c r="J3345" s="33"/>
      <c r="K3345" s="33"/>
      <c r="L3345" s="33"/>
      <c r="M3345" s="33"/>
      <c r="N3345" s="33"/>
      <c r="O3345" s="33"/>
      <c r="P3345" s="33"/>
      <c r="Q3345" s="33"/>
    </row>
    <row r="3346" spans="6:17" ht="12.75">
      <c r="F3346" s="33"/>
      <c r="G3346" s="33"/>
      <c r="H3346" s="33"/>
      <c r="I3346" s="33"/>
      <c r="J3346" s="33"/>
      <c r="K3346" s="33"/>
      <c r="L3346" s="33"/>
      <c r="M3346" s="33"/>
      <c r="N3346" s="33"/>
      <c r="O3346" s="33"/>
      <c r="P3346" s="33"/>
      <c r="Q3346" s="33"/>
    </row>
    <row r="3347" spans="6:17" ht="12.75">
      <c r="F3347" s="33"/>
      <c r="G3347" s="33"/>
      <c r="H3347" s="33"/>
      <c r="I3347" s="33"/>
      <c r="J3347" s="33"/>
      <c r="K3347" s="33"/>
      <c r="L3347" s="33"/>
      <c r="M3347" s="33"/>
      <c r="N3347" s="33"/>
      <c r="O3347" s="33"/>
      <c r="P3347" s="33"/>
      <c r="Q3347" s="33"/>
    </row>
    <row r="3348" spans="6:17" ht="12.75"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33"/>
      <c r="Q3348" s="33"/>
    </row>
    <row r="3349" spans="6:17" ht="12.75">
      <c r="F3349" s="33"/>
      <c r="G3349" s="33"/>
      <c r="H3349" s="33"/>
      <c r="I3349" s="33"/>
      <c r="J3349" s="33"/>
      <c r="K3349" s="33"/>
      <c r="L3349" s="33"/>
      <c r="M3349" s="33"/>
      <c r="N3349" s="33"/>
      <c r="O3349" s="33"/>
      <c r="P3349" s="33"/>
      <c r="Q3349" s="33"/>
    </row>
    <row r="3350" spans="6:17" ht="12.75">
      <c r="F3350" s="33"/>
      <c r="G3350" s="33"/>
      <c r="H3350" s="33"/>
      <c r="I3350" s="33"/>
      <c r="J3350" s="33"/>
      <c r="K3350" s="33"/>
      <c r="L3350" s="33"/>
      <c r="M3350" s="33"/>
      <c r="N3350" s="33"/>
      <c r="O3350" s="33"/>
      <c r="P3350" s="33"/>
      <c r="Q3350" s="33"/>
    </row>
    <row r="3351" spans="6:17" ht="12.75">
      <c r="F3351" s="33"/>
      <c r="G3351" s="33"/>
      <c r="H3351" s="33"/>
      <c r="I3351" s="33"/>
      <c r="J3351" s="33"/>
      <c r="K3351" s="33"/>
      <c r="L3351" s="33"/>
      <c r="M3351" s="33"/>
      <c r="N3351" s="33"/>
      <c r="O3351" s="33"/>
      <c r="P3351" s="33"/>
      <c r="Q3351" s="33"/>
    </row>
    <row r="3352" spans="6:17" ht="12.75">
      <c r="F3352" s="33"/>
      <c r="G3352" s="33"/>
      <c r="H3352" s="33"/>
      <c r="I3352" s="33"/>
      <c r="J3352" s="33"/>
      <c r="K3352" s="33"/>
      <c r="L3352" s="33"/>
      <c r="M3352" s="33"/>
      <c r="N3352" s="33"/>
      <c r="O3352" s="33"/>
      <c r="P3352" s="33"/>
      <c r="Q3352" s="33"/>
    </row>
    <row r="3353" spans="6:17" ht="12.75">
      <c r="F3353" s="33"/>
      <c r="G3353" s="33"/>
      <c r="H3353" s="33"/>
      <c r="I3353" s="33"/>
      <c r="J3353" s="33"/>
      <c r="K3353" s="33"/>
      <c r="L3353" s="33"/>
      <c r="M3353" s="33"/>
      <c r="N3353" s="33"/>
      <c r="O3353" s="33"/>
      <c r="P3353" s="33"/>
      <c r="Q3353" s="33"/>
    </row>
    <row r="3354" spans="6:17" ht="12.75">
      <c r="F3354" s="33"/>
      <c r="G3354" s="33"/>
      <c r="H3354" s="33"/>
      <c r="I3354" s="33"/>
      <c r="J3354" s="33"/>
      <c r="K3354" s="33"/>
      <c r="L3354" s="33"/>
      <c r="M3354" s="33"/>
      <c r="N3354" s="33"/>
      <c r="O3354" s="33"/>
      <c r="P3354" s="33"/>
      <c r="Q3354" s="33"/>
    </row>
    <row r="3355" spans="6:17" ht="12.75">
      <c r="F3355" s="33"/>
      <c r="G3355" s="33"/>
      <c r="H3355" s="33"/>
      <c r="I3355" s="33"/>
      <c r="J3355" s="33"/>
      <c r="K3355" s="33"/>
      <c r="L3355" s="33"/>
      <c r="M3355" s="33"/>
      <c r="N3355" s="33"/>
      <c r="O3355" s="33"/>
      <c r="P3355" s="33"/>
      <c r="Q3355" s="33"/>
    </row>
    <row r="3356" spans="6:17" ht="12.75">
      <c r="F3356" s="33"/>
      <c r="G3356" s="33"/>
      <c r="H3356" s="33"/>
      <c r="I3356" s="33"/>
      <c r="J3356" s="33"/>
      <c r="K3356" s="33"/>
      <c r="L3356" s="33"/>
      <c r="M3356" s="33"/>
      <c r="N3356" s="33"/>
      <c r="O3356" s="33"/>
      <c r="P3356" s="33"/>
      <c r="Q3356" s="33"/>
    </row>
    <row r="3357" spans="6:17" ht="12.75">
      <c r="F3357" s="33"/>
      <c r="G3357" s="33"/>
      <c r="H3357" s="33"/>
      <c r="I3357" s="33"/>
      <c r="J3357" s="33"/>
      <c r="K3357" s="33"/>
      <c r="L3357" s="33"/>
      <c r="M3357" s="33"/>
      <c r="N3357" s="33"/>
      <c r="O3357" s="33"/>
      <c r="P3357" s="33"/>
      <c r="Q3357" s="33"/>
    </row>
    <row r="3358" spans="6:17" ht="12.75">
      <c r="F3358" s="33"/>
      <c r="G3358" s="33"/>
      <c r="H3358" s="33"/>
      <c r="I3358" s="33"/>
      <c r="J3358" s="33"/>
      <c r="K3358" s="33"/>
      <c r="L3358" s="33"/>
      <c r="M3358" s="33"/>
      <c r="N3358" s="33"/>
      <c r="O3358" s="33"/>
      <c r="P3358" s="33"/>
      <c r="Q3358" s="33"/>
    </row>
    <row r="3359" spans="6:17" ht="12.75">
      <c r="F3359" s="33"/>
      <c r="G3359" s="33"/>
      <c r="H3359" s="33"/>
      <c r="I3359" s="33"/>
      <c r="J3359" s="33"/>
      <c r="K3359" s="33"/>
      <c r="L3359" s="33"/>
      <c r="M3359" s="33"/>
      <c r="N3359" s="33"/>
      <c r="O3359" s="33"/>
      <c r="P3359" s="33"/>
      <c r="Q3359" s="33"/>
    </row>
    <row r="3360" spans="6:17" ht="12.75">
      <c r="F3360" s="33"/>
      <c r="G3360" s="33"/>
      <c r="H3360" s="33"/>
      <c r="I3360" s="33"/>
      <c r="J3360" s="33"/>
      <c r="K3360" s="33"/>
      <c r="L3360" s="33"/>
      <c r="M3360" s="33"/>
      <c r="N3360" s="33"/>
      <c r="O3360" s="33"/>
      <c r="P3360" s="33"/>
      <c r="Q3360" s="33"/>
    </row>
    <row r="3361" spans="6:17" ht="12.75">
      <c r="F3361" s="33"/>
      <c r="G3361" s="33"/>
      <c r="H3361" s="33"/>
      <c r="I3361" s="33"/>
      <c r="J3361" s="33"/>
      <c r="K3361" s="33"/>
      <c r="L3361" s="33"/>
      <c r="M3361" s="33"/>
      <c r="N3361" s="33"/>
      <c r="O3361" s="33"/>
      <c r="P3361" s="33"/>
      <c r="Q3361" s="33"/>
    </row>
    <row r="3362" spans="6:17" ht="12.75">
      <c r="F3362" s="33"/>
      <c r="G3362" s="33"/>
      <c r="H3362" s="33"/>
      <c r="I3362" s="33"/>
      <c r="J3362" s="33"/>
      <c r="K3362" s="33"/>
      <c r="L3362" s="33"/>
      <c r="M3362" s="33"/>
      <c r="N3362" s="33"/>
      <c r="O3362" s="33"/>
      <c r="P3362" s="33"/>
      <c r="Q3362" s="33"/>
    </row>
    <row r="3363" spans="6:17" ht="12.75">
      <c r="F3363" s="33"/>
      <c r="G3363" s="33"/>
      <c r="H3363" s="33"/>
      <c r="I3363" s="33"/>
      <c r="J3363" s="33"/>
      <c r="K3363" s="33"/>
      <c r="L3363" s="33"/>
      <c r="M3363" s="33"/>
      <c r="N3363" s="33"/>
      <c r="O3363" s="33"/>
      <c r="P3363" s="33"/>
      <c r="Q3363" s="33"/>
    </row>
    <row r="3364" spans="6:17" ht="12.75"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33"/>
      <c r="Q3364" s="33"/>
    </row>
    <row r="3365" spans="6:17" ht="12.75">
      <c r="F3365" s="33"/>
      <c r="G3365" s="33"/>
      <c r="H3365" s="33"/>
      <c r="I3365" s="33"/>
      <c r="J3365" s="33"/>
      <c r="K3365" s="33"/>
      <c r="L3365" s="33"/>
      <c r="M3365" s="33"/>
      <c r="N3365" s="33"/>
      <c r="O3365" s="33"/>
      <c r="P3365" s="33"/>
      <c r="Q3365" s="33"/>
    </row>
    <row r="3366" spans="6:17" ht="12.75">
      <c r="F3366" s="33"/>
      <c r="G3366" s="33"/>
      <c r="H3366" s="33"/>
      <c r="I3366" s="33"/>
      <c r="J3366" s="33"/>
      <c r="K3366" s="33"/>
      <c r="L3366" s="33"/>
      <c r="M3366" s="33"/>
      <c r="N3366" s="33"/>
      <c r="O3366" s="33"/>
      <c r="P3366" s="33"/>
      <c r="Q3366" s="33"/>
    </row>
    <row r="3367" spans="6:17" ht="12.75">
      <c r="F3367" s="33"/>
      <c r="G3367" s="33"/>
      <c r="H3367" s="33"/>
      <c r="I3367" s="33"/>
      <c r="J3367" s="33"/>
      <c r="K3367" s="33"/>
      <c r="L3367" s="33"/>
      <c r="M3367" s="33"/>
      <c r="N3367" s="33"/>
      <c r="O3367" s="33"/>
      <c r="P3367" s="33"/>
      <c r="Q3367" s="33"/>
    </row>
    <row r="3368" spans="6:17" ht="12.75">
      <c r="F3368" s="33"/>
      <c r="G3368" s="33"/>
      <c r="H3368" s="33"/>
      <c r="I3368" s="33"/>
      <c r="J3368" s="33"/>
      <c r="K3368" s="33"/>
      <c r="L3368" s="33"/>
      <c r="M3368" s="33"/>
      <c r="N3368" s="33"/>
      <c r="O3368" s="33"/>
      <c r="P3368" s="33"/>
      <c r="Q3368" s="33"/>
    </row>
    <row r="3369" spans="6:17" ht="12.75">
      <c r="F3369" s="33"/>
      <c r="G3369" s="33"/>
      <c r="H3369" s="33"/>
      <c r="I3369" s="33"/>
      <c r="J3369" s="33"/>
      <c r="K3369" s="33"/>
      <c r="L3369" s="33"/>
      <c r="M3369" s="33"/>
      <c r="N3369" s="33"/>
      <c r="O3369" s="33"/>
      <c r="P3369" s="33"/>
      <c r="Q3369" s="33"/>
    </row>
    <row r="3370" spans="6:17" ht="12.75">
      <c r="F3370" s="33"/>
      <c r="G3370" s="33"/>
      <c r="H3370" s="33"/>
      <c r="I3370" s="33"/>
      <c r="J3370" s="33"/>
      <c r="K3370" s="33"/>
      <c r="L3370" s="33"/>
      <c r="M3370" s="33"/>
      <c r="N3370" s="33"/>
      <c r="O3370" s="33"/>
      <c r="P3370" s="33"/>
      <c r="Q3370" s="33"/>
    </row>
    <row r="3371" spans="6:17" ht="12.75">
      <c r="F3371" s="33"/>
      <c r="G3371" s="33"/>
      <c r="H3371" s="33"/>
      <c r="I3371" s="33"/>
      <c r="J3371" s="33"/>
      <c r="K3371" s="33"/>
      <c r="L3371" s="33"/>
      <c r="M3371" s="33"/>
      <c r="N3371" s="33"/>
      <c r="O3371" s="33"/>
      <c r="P3371" s="33"/>
      <c r="Q3371" s="33"/>
    </row>
    <row r="3372" spans="6:17" ht="12.75">
      <c r="F3372" s="33"/>
      <c r="G3372" s="33"/>
      <c r="H3372" s="33"/>
      <c r="I3372" s="33"/>
      <c r="J3372" s="33"/>
      <c r="K3372" s="33"/>
      <c r="L3372" s="33"/>
      <c r="M3372" s="33"/>
      <c r="N3372" s="33"/>
      <c r="O3372" s="33"/>
      <c r="P3372" s="33"/>
      <c r="Q3372" s="33"/>
    </row>
    <row r="3373" spans="6:17" ht="12.75">
      <c r="F3373" s="33"/>
      <c r="G3373" s="33"/>
      <c r="H3373" s="33"/>
      <c r="I3373" s="33"/>
      <c r="J3373" s="33"/>
      <c r="K3373" s="33"/>
      <c r="L3373" s="33"/>
      <c r="M3373" s="33"/>
      <c r="N3373" s="33"/>
      <c r="O3373" s="33"/>
      <c r="P3373" s="33"/>
      <c r="Q3373" s="33"/>
    </row>
    <row r="3374" spans="6:17" ht="12.75">
      <c r="F3374" s="33"/>
      <c r="G3374" s="33"/>
      <c r="H3374" s="33"/>
      <c r="I3374" s="33"/>
      <c r="J3374" s="33"/>
      <c r="K3374" s="33"/>
      <c r="L3374" s="33"/>
      <c r="M3374" s="33"/>
      <c r="N3374" s="33"/>
      <c r="O3374" s="33"/>
      <c r="P3374" s="33"/>
      <c r="Q3374" s="33"/>
    </row>
    <row r="3375" spans="6:17" ht="12.75">
      <c r="F3375" s="33"/>
      <c r="G3375" s="33"/>
      <c r="H3375" s="33"/>
      <c r="I3375" s="33"/>
      <c r="J3375" s="33"/>
      <c r="K3375" s="33"/>
      <c r="L3375" s="33"/>
      <c r="M3375" s="33"/>
      <c r="N3375" s="33"/>
      <c r="O3375" s="33"/>
      <c r="P3375" s="33"/>
      <c r="Q3375" s="33"/>
    </row>
    <row r="3376" spans="6:17" ht="12.75">
      <c r="F3376" s="33"/>
      <c r="G3376" s="33"/>
      <c r="H3376" s="33"/>
      <c r="I3376" s="33"/>
      <c r="J3376" s="33"/>
      <c r="K3376" s="33"/>
      <c r="L3376" s="33"/>
      <c r="M3376" s="33"/>
      <c r="N3376" s="33"/>
      <c r="O3376" s="33"/>
      <c r="P3376" s="33"/>
      <c r="Q3376" s="33"/>
    </row>
    <row r="3377" spans="6:17" ht="12.75">
      <c r="F3377" s="33"/>
      <c r="G3377" s="33"/>
      <c r="H3377" s="33"/>
      <c r="I3377" s="33"/>
      <c r="J3377" s="33"/>
      <c r="K3377" s="33"/>
      <c r="L3377" s="33"/>
      <c r="M3377" s="33"/>
      <c r="N3377" s="33"/>
      <c r="O3377" s="33"/>
      <c r="P3377" s="33"/>
      <c r="Q3377" s="33"/>
    </row>
    <row r="3378" spans="6:17" ht="12.75">
      <c r="F3378" s="33"/>
      <c r="G3378" s="33"/>
      <c r="H3378" s="33"/>
      <c r="I3378" s="33"/>
      <c r="J3378" s="33"/>
      <c r="K3378" s="33"/>
      <c r="L3378" s="33"/>
      <c r="M3378" s="33"/>
      <c r="N3378" s="33"/>
      <c r="O3378" s="33"/>
      <c r="P3378" s="33"/>
      <c r="Q3378" s="33"/>
    </row>
    <row r="3379" spans="6:17" ht="12.75">
      <c r="F3379" s="33"/>
      <c r="G3379" s="33"/>
      <c r="H3379" s="33"/>
      <c r="I3379" s="33"/>
      <c r="J3379" s="33"/>
      <c r="K3379" s="33"/>
      <c r="L3379" s="33"/>
      <c r="M3379" s="33"/>
      <c r="N3379" s="33"/>
      <c r="O3379" s="33"/>
      <c r="P3379" s="33"/>
      <c r="Q3379" s="33"/>
    </row>
    <row r="3380" spans="6:17" ht="12.75">
      <c r="F3380" s="33"/>
      <c r="G3380" s="33"/>
      <c r="H3380" s="33"/>
      <c r="I3380" s="33"/>
      <c r="J3380" s="33"/>
      <c r="K3380" s="33"/>
      <c r="L3380" s="33"/>
      <c r="M3380" s="33"/>
      <c r="N3380" s="33"/>
      <c r="O3380" s="33"/>
      <c r="P3380" s="33"/>
      <c r="Q3380" s="33"/>
    </row>
    <row r="3381" spans="6:17" ht="12.75">
      <c r="F3381" s="33"/>
      <c r="G3381" s="33"/>
      <c r="H3381" s="33"/>
      <c r="I3381" s="33"/>
      <c r="J3381" s="33"/>
      <c r="K3381" s="33"/>
      <c r="L3381" s="33"/>
      <c r="M3381" s="33"/>
      <c r="N3381" s="33"/>
      <c r="O3381" s="33"/>
      <c r="P3381" s="33"/>
      <c r="Q3381" s="33"/>
    </row>
    <row r="3382" spans="6:17" ht="12.75">
      <c r="F3382" s="33"/>
      <c r="G3382" s="33"/>
      <c r="H3382" s="33"/>
      <c r="I3382" s="33"/>
      <c r="J3382" s="33"/>
      <c r="K3382" s="33"/>
      <c r="L3382" s="33"/>
      <c r="M3382" s="33"/>
      <c r="N3382" s="33"/>
      <c r="O3382" s="33"/>
      <c r="P3382" s="33"/>
      <c r="Q3382" s="33"/>
    </row>
    <row r="3383" spans="6:17" ht="12.75">
      <c r="F3383" s="33"/>
      <c r="G3383" s="33"/>
      <c r="H3383" s="33"/>
      <c r="I3383" s="33"/>
      <c r="J3383" s="33"/>
      <c r="K3383" s="33"/>
      <c r="L3383" s="33"/>
      <c r="M3383" s="33"/>
      <c r="N3383" s="33"/>
      <c r="O3383" s="33"/>
      <c r="P3383" s="33"/>
      <c r="Q3383" s="33"/>
    </row>
    <row r="3384" spans="6:17" ht="12.75">
      <c r="F3384" s="33"/>
      <c r="G3384" s="33"/>
      <c r="H3384" s="33"/>
      <c r="I3384" s="33"/>
      <c r="J3384" s="33"/>
      <c r="K3384" s="33"/>
      <c r="L3384" s="33"/>
      <c r="M3384" s="33"/>
      <c r="N3384" s="33"/>
      <c r="O3384" s="33"/>
      <c r="P3384" s="33"/>
      <c r="Q3384" s="33"/>
    </row>
    <row r="3385" spans="6:17" ht="12.75">
      <c r="F3385" s="33"/>
      <c r="G3385" s="33"/>
      <c r="H3385" s="33"/>
      <c r="I3385" s="33"/>
      <c r="J3385" s="33"/>
      <c r="K3385" s="33"/>
      <c r="L3385" s="33"/>
      <c r="M3385" s="33"/>
      <c r="N3385" s="33"/>
      <c r="O3385" s="33"/>
      <c r="P3385" s="33"/>
      <c r="Q3385" s="33"/>
    </row>
    <row r="3386" spans="6:17" ht="12.75">
      <c r="F3386" s="33"/>
      <c r="G3386" s="33"/>
      <c r="H3386" s="33"/>
      <c r="I3386" s="33"/>
      <c r="J3386" s="33"/>
      <c r="K3386" s="33"/>
      <c r="L3386" s="33"/>
      <c r="M3386" s="33"/>
      <c r="N3386" s="33"/>
      <c r="O3386" s="33"/>
      <c r="P3386" s="33"/>
      <c r="Q3386" s="33"/>
    </row>
    <row r="3387" spans="6:17" ht="12.75">
      <c r="F3387" s="33"/>
      <c r="G3387" s="33"/>
      <c r="H3387" s="33"/>
      <c r="I3387" s="33"/>
      <c r="J3387" s="33"/>
      <c r="K3387" s="33"/>
      <c r="L3387" s="33"/>
      <c r="M3387" s="33"/>
      <c r="N3387" s="33"/>
      <c r="O3387" s="33"/>
      <c r="P3387" s="33"/>
      <c r="Q3387" s="33"/>
    </row>
    <row r="3388" spans="6:17" ht="12.75">
      <c r="F3388" s="33"/>
      <c r="G3388" s="33"/>
      <c r="H3388" s="33"/>
      <c r="I3388" s="33"/>
      <c r="J3388" s="33"/>
      <c r="K3388" s="33"/>
      <c r="L3388" s="33"/>
      <c r="M3388" s="33"/>
      <c r="N3388" s="33"/>
      <c r="O3388" s="33"/>
      <c r="P3388" s="33"/>
      <c r="Q3388" s="33"/>
    </row>
    <row r="3389" spans="6:17" ht="12.75">
      <c r="F3389" s="33"/>
      <c r="G3389" s="33"/>
      <c r="H3389" s="33"/>
      <c r="I3389" s="33"/>
      <c r="J3389" s="33"/>
      <c r="K3389" s="33"/>
      <c r="L3389" s="33"/>
      <c r="M3389" s="33"/>
      <c r="N3389" s="33"/>
      <c r="O3389" s="33"/>
      <c r="P3389" s="33"/>
      <c r="Q3389" s="33"/>
    </row>
    <row r="3390" spans="6:17" ht="12.75">
      <c r="F3390" s="33"/>
      <c r="G3390" s="33"/>
      <c r="H3390" s="33"/>
      <c r="I3390" s="33"/>
      <c r="J3390" s="33"/>
      <c r="K3390" s="33"/>
      <c r="L3390" s="33"/>
      <c r="M3390" s="33"/>
      <c r="N3390" s="33"/>
      <c r="O3390" s="33"/>
      <c r="P3390" s="33"/>
      <c r="Q3390" s="33"/>
    </row>
    <row r="3391" spans="6:17" ht="12.75">
      <c r="F3391" s="33"/>
      <c r="G3391" s="33"/>
      <c r="H3391" s="33"/>
      <c r="I3391" s="33"/>
      <c r="J3391" s="33"/>
      <c r="K3391" s="33"/>
      <c r="L3391" s="33"/>
      <c r="M3391" s="33"/>
      <c r="N3391" s="33"/>
      <c r="O3391" s="33"/>
      <c r="P3391" s="33"/>
      <c r="Q3391" s="33"/>
    </row>
    <row r="3392" spans="6:17" ht="12.75">
      <c r="F3392" s="33"/>
      <c r="G3392" s="33"/>
      <c r="H3392" s="33"/>
      <c r="I3392" s="33"/>
      <c r="J3392" s="33"/>
      <c r="K3392" s="33"/>
      <c r="L3392" s="33"/>
      <c r="M3392" s="33"/>
      <c r="N3392" s="33"/>
      <c r="O3392" s="33"/>
      <c r="P3392" s="33"/>
      <c r="Q3392" s="33"/>
    </row>
    <row r="3393" spans="6:17" ht="12.75">
      <c r="F3393" s="33"/>
      <c r="G3393" s="33"/>
      <c r="H3393" s="33"/>
      <c r="I3393" s="33"/>
      <c r="J3393" s="33"/>
      <c r="K3393" s="33"/>
      <c r="L3393" s="33"/>
      <c r="M3393" s="33"/>
      <c r="N3393" s="33"/>
      <c r="O3393" s="33"/>
      <c r="P3393" s="33"/>
      <c r="Q3393" s="33"/>
    </row>
    <row r="3394" spans="6:17" ht="12.75">
      <c r="F3394" s="33"/>
      <c r="G3394" s="33"/>
      <c r="H3394" s="33"/>
      <c r="I3394" s="33"/>
      <c r="J3394" s="33"/>
      <c r="K3394" s="33"/>
      <c r="L3394" s="33"/>
      <c r="M3394" s="33"/>
      <c r="N3394" s="33"/>
      <c r="O3394" s="33"/>
      <c r="P3394" s="33"/>
      <c r="Q3394" s="33"/>
    </row>
    <row r="3395" spans="6:17" ht="12.75">
      <c r="F3395" s="33"/>
      <c r="G3395" s="33"/>
      <c r="H3395" s="33"/>
      <c r="I3395" s="33"/>
      <c r="J3395" s="33"/>
      <c r="K3395" s="33"/>
      <c r="L3395" s="33"/>
      <c r="M3395" s="33"/>
      <c r="N3395" s="33"/>
      <c r="O3395" s="33"/>
      <c r="P3395" s="33"/>
      <c r="Q3395" s="33"/>
    </row>
    <row r="3396" spans="6:17" ht="12.75">
      <c r="F3396" s="33"/>
      <c r="G3396" s="33"/>
      <c r="H3396" s="33"/>
      <c r="I3396" s="33"/>
      <c r="J3396" s="33"/>
      <c r="K3396" s="33"/>
      <c r="L3396" s="33"/>
      <c r="M3396" s="33"/>
      <c r="N3396" s="33"/>
      <c r="O3396" s="33"/>
      <c r="P3396" s="33"/>
      <c r="Q3396" s="33"/>
    </row>
    <row r="3397" spans="6:17" ht="12.75">
      <c r="F3397" s="33"/>
      <c r="G3397" s="33"/>
      <c r="H3397" s="33"/>
      <c r="I3397" s="33"/>
      <c r="J3397" s="33"/>
      <c r="K3397" s="33"/>
      <c r="L3397" s="33"/>
      <c r="M3397" s="33"/>
      <c r="N3397" s="33"/>
      <c r="O3397" s="33"/>
      <c r="P3397" s="33"/>
      <c r="Q3397" s="33"/>
    </row>
    <row r="3398" spans="6:17" ht="12.75">
      <c r="F3398" s="33"/>
      <c r="G3398" s="33"/>
      <c r="H3398" s="33"/>
      <c r="I3398" s="33"/>
      <c r="J3398" s="33"/>
      <c r="K3398" s="33"/>
      <c r="L3398" s="33"/>
      <c r="M3398" s="33"/>
      <c r="N3398" s="33"/>
      <c r="O3398" s="33"/>
      <c r="P3398" s="33"/>
      <c r="Q3398" s="33"/>
    </row>
    <row r="3399" spans="6:17" ht="12.75">
      <c r="F3399" s="33"/>
      <c r="G3399" s="33"/>
      <c r="H3399" s="33"/>
      <c r="I3399" s="33"/>
      <c r="J3399" s="33"/>
      <c r="K3399" s="33"/>
      <c r="L3399" s="33"/>
      <c r="M3399" s="33"/>
      <c r="N3399" s="33"/>
      <c r="O3399" s="33"/>
      <c r="P3399" s="33"/>
      <c r="Q3399" s="33"/>
    </row>
    <row r="3400" spans="6:17" ht="12.75">
      <c r="F3400" s="33"/>
      <c r="G3400" s="33"/>
      <c r="H3400" s="33"/>
      <c r="I3400" s="33"/>
      <c r="J3400" s="33"/>
      <c r="K3400" s="33"/>
      <c r="L3400" s="33"/>
      <c r="M3400" s="33"/>
      <c r="N3400" s="33"/>
      <c r="O3400" s="33"/>
      <c r="P3400" s="33"/>
      <c r="Q3400" s="33"/>
    </row>
    <row r="3401" spans="6:17" ht="12.75">
      <c r="F3401" s="33"/>
      <c r="G3401" s="33"/>
      <c r="H3401" s="33"/>
      <c r="I3401" s="33"/>
      <c r="J3401" s="33"/>
      <c r="K3401" s="33"/>
      <c r="L3401" s="33"/>
      <c r="M3401" s="33"/>
      <c r="N3401" s="33"/>
      <c r="O3401" s="33"/>
      <c r="P3401" s="33"/>
      <c r="Q3401" s="33"/>
    </row>
    <row r="3402" spans="6:17" ht="12.75"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33"/>
      <c r="Q3402" s="33"/>
    </row>
    <row r="3403" spans="6:17" ht="12.75">
      <c r="F3403" s="33"/>
      <c r="G3403" s="33"/>
      <c r="H3403" s="33"/>
      <c r="I3403" s="33"/>
      <c r="J3403" s="33"/>
      <c r="K3403" s="33"/>
      <c r="L3403" s="33"/>
      <c r="M3403" s="33"/>
      <c r="N3403" s="33"/>
      <c r="O3403" s="33"/>
      <c r="P3403" s="33"/>
      <c r="Q3403" s="33"/>
    </row>
    <row r="3404" spans="6:17" ht="12.75">
      <c r="F3404" s="33"/>
      <c r="G3404" s="33"/>
      <c r="H3404" s="33"/>
      <c r="I3404" s="33"/>
      <c r="J3404" s="33"/>
      <c r="K3404" s="33"/>
      <c r="L3404" s="33"/>
      <c r="M3404" s="33"/>
      <c r="N3404" s="33"/>
      <c r="O3404" s="33"/>
      <c r="P3404" s="33"/>
      <c r="Q3404" s="33"/>
    </row>
    <row r="3405" spans="6:17" ht="12.75">
      <c r="F3405" s="33"/>
      <c r="G3405" s="33"/>
      <c r="H3405" s="33"/>
      <c r="I3405" s="33"/>
      <c r="J3405" s="33"/>
      <c r="K3405" s="33"/>
      <c r="L3405" s="33"/>
      <c r="M3405" s="33"/>
      <c r="N3405" s="33"/>
      <c r="O3405" s="33"/>
      <c r="P3405" s="33"/>
      <c r="Q3405" s="33"/>
    </row>
    <row r="3406" spans="6:17" ht="12.75">
      <c r="F3406" s="33"/>
      <c r="G3406" s="33"/>
      <c r="H3406" s="33"/>
      <c r="I3406" s="33"/>
      <c r="J3406" s="33"/>
      <c r="K3406" s="33"/>
      <c r="L3406" s="33"/>
      <c r="M3406" s="33"/>
      <c r="N3406" s="33"/>
      <c r="O3406" s="33"/>
      <c r="P3406" s="33"/>
      <c r="Q3406" s="33"/>
    </row>
    <row r="3407" spans="6:17" ht="12.75">
      <c r="F3407" s="33"/>
      <c r="G3407" s="33"/>
      <c r="H3407" s="33"/>
      <c r="I3407" s="33"/>
      <c r="J3407" s="33"/>
      <c r="K3407" s="33"/>
      <c r="L3407" s="33"/>
      <c r="M3407" s="33"/>
      <c r="N3407" s="33"/>
      <c r="O3407" s="33"/>
      <c r="P3407" s="33"/>
      <c r="Q3407" s="33"/>
    </row>
    <row r="3408" spans="6:17" ht="12.75">
      <c r="F3408" s="33"/>
      <c r="G3408" s="33"/>
      <c r="H3408" s="33"/>
      <c r="I3408" s="33"/>
      <c r="J3408" s="33"/>
      <c r="K3408" s="33"/>
      <c r="L3408" s="33"/>
      <c r="M3408" s="33"/>
      <c r="N3408" s="33"/>
      <c r="O3408" s="33"/>
      <c r="P3408" s="33"/>
      <c r="Q3408" s="33"/>
    </row>
    <row r="3409" spans="6:17" ht="12.75">
      <c r="F3409" s="33"/>
      <c r="G3409" s="33"/>
      <c r="H3409" s="33"/>
      <c r="I3409" s="33"/>
      <c r="J3409" s="33"/>
      <c r="K3409" s="33"/>
      <c r="L3409" s="33"/>
      <c r="M3409" s="33"/>
      <c r="N3409" s="33"/>
      <c r="O3409" s="33"/>
      <c r="P3409" s="33"/>
      <c r="Q3409" s="33"/>
    </row>
    <row r="3410" spans="6:17" ht="12.75">
      <c r="F3410" s="33"/>
      <c r="G3410" s="33"/>
      <c r="H3410" s="33"/>
      <c r="I3410" s="33"/>
      <c r="J3410" s="33"/>
      <c r="K3410" s="33"/>
      <c r="L3410" s="33"/>
      <c r="M3410" s="33"/>
      <c r="N3410" s="33"/>
      <c r="O3410" s="33"/>
      <c r="P3410" s="33"/>
      <c r="Q3410" s="33"/>
    </row>
    <row r="3411" spans="6:17" ht="12.75">
      <c r="F3411" s="33"/>
      <c r="G3411" s="33"/>
      <c r="H3411" s="33"/>
      <c r="I3411" s="33"/>
      <c r="J3411" s="33"/>
      <c r="K3411" s="33"/>
      <c r="L3411" s="33"/>
      <c r="M3411" s="33"/>
      <c r="N3411" s="33"/>
      <c r="O3411" s="33"/>
      <c r="P3411" s="33"/>
      <c r="Q3411" s="33"/>
    </row>
    <row r="3412" spans="6:17" ht="12.75">
      <c r="F3412" s="33"/>
      <c r="G3412" s="33"/>
      <c r="H3412" s="33"/>
      <c r="I3412" s="33"/>
      <c r="J3412" s="33"/>
      <c r="K3412" s="33"/>
      <c r="L3412" s="33"/>
      <c r="M3412" s="33"/>
      <c r="N3412" s="33"/>
      <c r="O3412" s="33"/>
      <c r="P3412" s="33"/>
      <c r="Q3412" s="33"/>
    </row>
    <row r="3413" spans="6:17" ht="12.75">
      <c r="F3413" s="33"/>
      <c r="G3413" s="33"/>
      <c r="H3413" s="33"/>
      <c r="I3413" s="33"/>
      <c r="J3413" s="33"/>
      <c r="K3413" s="33"/>
      <c r="L3413" s="33"/>
      <c r="M3413" s="33"/>
      <c r="N3413" s="33"/>
      <c r="O3413" s="33"/>
      <c r="P3413" s="33"/>
      <c r="Q3413" s="33"/>
    </row>
    <row r="3414" spans="6:17" ht="12.75">
      <c r="F3414" s="33"/>
      <c r="G3414" s="33"/>
      <c r="H3414" s="33"/>
      <c r="I3414" s="33"/>
      <c r="J3414" s="33"/>
      <c r="K3414" s="33"/>
      <c r="L3414" s="33"/>
      <c r="M3414" s="33"/>
      <c r="N3414" s="33"/>
      <c r="O3414" s="33"/>
      <c r="P3414" s="33"/>
      <c r="Q3414" s="33"/>
    </row>
    <row r="3415" spans="6:17" ht="12.75">
      <c r="F3415" s="33"/>
      <c r="G3415" s="33"/>
      <c r="H3415" s="33"/>
      <c r="I3415" s="33"/>
      <c r="J3415" s="33"/>
      <c r="K3415" s="33"/>
      <c r="L3415" s="33"/>
      <c r="M3415" s="33"/>
      <c r="N3415" s="33"/>
      <c r="O3415" s="33"/>
      <c r="P3415" s="33"/>
      <c r="Q3415" s="33"/>
    </row>
    <row r="3416" spans="6:17" ht="12.75">
      <c r="F3416" s="33"/>
      <c r="G3416" s="33"/>
      <c r="H3416" s="33"/>
      <c r="I3416" s="33"/>
      <c r="J3416" s="33"/>
      <c r="K3416" s="33"/>
      <c r="L3416" s="33"/>
      <c r="M3416" s="33"/>
      <c r="N3416" s="33"/>
      <c r="O3416" s="33"/>
      <c r="P3416" s="33"/>
      <c r="Q3416" s="33"/>
    </row>
    <row r="3417" spans="6:17" ht="12.75">
      <c r="F3417" s="33"/>
      <c r="G3417" s="33"/>
      <c r="H3417" s="33"/>
      <c r="I3417" s="33"/>
      <c r="J3417" s="33"/>
      <c r="K3417" s="33"/>
      <c r="L3417" s="33"/>
      <c r="M3417" s="33"/>
      <c r="N3417" s="33"/>
      <c r="O3417" s="33"/>
      <c r="P3417" s="33"/>
      <c r="Q3417" s="33"/>
    </row>
    <row r="3418" spans="6:17" ht="12.75">
      <c r="F3418" s="33"/>
      <c r="G3418" s="33"/>
      <c r="H3418" s="33"/>
      <c r="I3418" s="33"/>
      <c r="J3418" s="33"/>
      <c r="K3418" s="33"/>
      <c r="L3418" s="33"/>
      <c r="M3418" s="33"/>
      <c r="N3418" s="33"/>
      <c r="O3418" s="33"/>
      <c r="P3418" s="33"/>
      <c r="Q3418" s="33"/>
    </row>
    <row r="3419" spans="6:17" ht="12.75">
      <c r="F3419" s="33"/>
      <c r="G3419" s="33"/>
      <c r="H3419" s="33"/>
      <c r="I3419" s="33"/>
      <c r="J3419" s="33"/>
      <c r="K3419" s="33"/>
      <c r="L3419" s="33"/>
      <c r="M3419" s="33"/>
      <c r="N3419" s="33"/>
      <c r="O3419" s="33"/>
      <c r="P3419" s="33"/>
      <c r="Q3419" s="33"/>
    </row>
    <row r="3420" spans="6:17" ht="12.75">
      <c r="F3420" s="33"/>
      <c r="G3420" s="33"/>
      <c r="H3420" s="33"/>
      <c r="I3420" s="33"/>
      <c r="J3420" s="33"/>
      <c r="K3420" s="33"/>
      <c r="L3420" s="33"/>
      <c r="M3420" s="33"/>
      <c r="N3420" s="33"/>
      <c r="O3420" s="33"/>
      <c r="P3420" s="33"/>
      <c r="Q3420" s="33"/>
    </row>
    <row r="3421" spans="6:17" ht="12.75">
      <c r="F3421" s="33"/>
      <c r="G3421" s="33"/>
      <c r="H3421" s="33"/>
      <c r="I3421" s="33"/>
      <c r="J3421" s="33"/>
      <c r="K3421" s="33"/>
      <c r="L3421" s="33"/>
      <c r="M3421" s="33"/>
      <c r="N3421" s="33"/>
      <c r="O3421" s="33"/>
      <c r="P3421" s="33"/>
      <c r="Q3421" s="33"/>
    </row>
    <row r="3422" spans="6:17" ht="12.75">
      <c r="F3422" s="33"/>
      <c r="G3422" s="33"/>
      <c r="H3422" s="33"/>
      <c r="I3422" s="33"/>
      <c r="J3422" s="33"/>
      <c r="K3422" s="33"/>
      <c r="L3422" s="33"/>
      <c r="M3422" s="33"/>
      <c r="N3422" s="33"/>
      <c r="O3422" s="33"/>
      <c r="P3422" s="33"/>
      <c r="Q3422" s="33"/>
    </row>
    <row r="3423" spans="6:17" ht="12.75">
      <c r="F3423" s="33"/>
      <c r="G3423" s="33"/>
      <c r="H3423" s="33"/>
      <c r="I3423" s="33"/>
      <c r="J3423" s="33"/>
      <c r="K3423" s="33"/>
      <c r="L3423" s="33"/>
      <c r="M3423" s="33"/>
      <c r="N3423" s="33"/>
      <c r="O3423" s="33"/>
      <c r="P3423" s="33"/>
      <c r="Q3423" s="33"/>
    </row>
    <row r="3424" spans="6:17" ht="12.75">
      <c r="F3424" s="33"/>
      <c r="G3424" s="33"/>
      <c r="H3424" s="33"/>
      <c r="I3424" s="33"/>
      <c r="J3424" s="33"/>
      <c r="K3424" s="33"/>
      <c r="L3424" s="33"/>
      <c r="M3424" s="33"/>
      <c r="N3424" s="33"/>
      <c r="O3424" s="33"/>
      <c r="P3424" s="33"/>
      <c r="Q3424" s="33"/>
    </row>
    <row r="3425" spans="6:17" ht="12.75">
      <c r="F3425" s="33"/>
      <c r="G3425" s="33"/>
      <c r="H3425" s="33"/>
      <c r="I3425" s="33"/>
      <c r="J3425" s="33"/>
      <c r="K3425" s="33"/>
      <c r="L3425" s="33"/>
      <c r="M3425" s="33"/>
      <c r="N3425" s="33"/>
      <c r="O3425" s="33"/>
      <c r="P3425" s="33"/>
      <c r="Q3425" s="33"/>
    </row>
    <row r="3426" spans="6:17" ht="12.75">
      <c r="F3426" s="33"/>
      <c r="G3426" s="33"/>
      <c r="H3426" s="33"/>
      <c r="I3426" s="33"/>
      <c r="J3426" s="33"/>
      <c r="K3426" s="33"/>
      <c r="L3426" s="33"/>
      <c r="M3426" s="33"/>
      <c r="N3426" s="33"/>
      <c r="O3426" s="33"/>
      <c r="P3426" s="33"/>
      <c r="Q3426" s="33"/>
    </row>
    <row r="3427" spans="6:17" ht="12.75">
      <c r="F3427" s="33"/>
      <c r="G3427" s="33"/>
      <c r="H3427" s="33"/>
      <c r="I3427" s="33"/>
      <c r="J3427" s="33"/>
      <c r="K3427" s="33"/>
      <c r="L3427" s="33"/>
      <c r="M3427" s="33"/>
      <c r="N3427" s="33"/>
      <c r="O3427" s="33"/>
      <c r="P3427" s="33"/>
      <c r="Q3427" s="33"/>
    </row>
    <row r="3428" spans="6:17" ht="12.75">
      <c r="F3428" s="33"/>
      <c r="G3428" s="33"/>
      <c r="H3428" s="33"/>
      <c r="I3428" s="33"/>
      <c r="J3428" s="33"/>
      <c r="K3428" s="33"/>
      <c r="L3428" s="33"/>
      <c r="M3428" s="33"/>
      <c r="N3428" s="33"/>
      <c r="O3428" s="33"/>
      <c r="P3428" s="33"/>
      <c r="Q3428" s="33"/>
    </row>
    <row r="3429" spans="6:17" ht="12.75">
      <c r="F3429" s="33"/>
      <c r="G3429" s="33"/>
      <c r="H3429" s="33"/>
      <c r="I3429" s="33"/>
      <c r="J3429" s="33"/>
      <c r="K3429" s="33"/>
      <c r="L3429" s="33"/>
      <c r="M3429" s="33"/>
      <c r="N3429" s="33"/>
      <c r="O3429" s="33"/>
      <c r="P3429" s="33"/>
      <c r="Q3429" s="33"/>
    </row>
    <row r="3430" spans="6:17" ht="12.75">
      <c r="F3430" s="33"/>
      <c r="G3430" s="33"/>
      <c r="H3430" s="33"/>
      <c r="I3430" s="33"/>
      <c r="J3430" s="33"/>
      <c r="K3430" s="33"/>
      <c r="L3430" s="33"/>
      <c r="M3430" s="33"/>
      <c r="N3430" s="33"/>
      <c r="O3430" s="33"/>
      <c r="P3430" s="33"/>
      <c r="Q3430" s="33"/>
    </row>
    <row r="3431" spans="6:17" ht="12.75">
      <c r="F3431" s="33"/>
      <c r="G3431" s="33"/>
      <c r="H3431" s="33"/>
      <c r="I3431" s="33"/>
      <c r="J3431" s="33"/>
      <c r="K3431" s="33"/>
      <c r="L3431" s="33"/>
      <c r="M3431" s="33"/>
      <c r="N3431" s="33"/>
      <c r="O3431" s="33"/>
      <c r="P3431" s="33"/>
      <c r="Q3431" s="33"/>
    </row>
  </sheetData>
  <sheetProtection/>
  <mergeCells count="102">
    <mergeCell ref="J15:K15"/>
    <mergeCell ref="J19:K19"/>
    <mergeCell ref="J20:K20"/>
    <mergeCell ref="J18:K18"/>
    <mergeCell ref="J17:K17"/>
    <mergeCell ref="J16:K16"/>
    <mergeCell ref="A117:I117"/>
    <mergeCell ref="A118:I118"/>
    <mergeCell ref="A119:I119"/>
    <mergeCell ref="A120:I120"/>
    <mergeCell ref="A113:I113"/>
    <mergeCell ref="A114:I114"/>
    <mergeCell ref="A115:I115"/>
    <mergeCell ref="A116:I116"/>
    <mergeCell ref="A109:I109"/>
    <mergeCell ref="A110:I110"/>
    <mergeCell ref="A111:I111"/>
    <mergeCell ref="A112:I112"/>
    <mergeCell ref="A105:I105"/>
    <mergeCell ref="A106:I106"/>
    <mergeCell ref="A107:I107"/>
    <mergeCell ref="A108:I108"/>
    <mergeCell ref="A101:I101"/>
    <mergeCell ref="A102:I102"/>
    <mergeCell ref="A103:Q103"/>
    <mergeCell ref="A104:I104"/>
    <mergeCell ref="A97:I97"/>
    <mergeCell ref="A98:I98"/>
    <mergeCell ref="A99:I99"/>
    <mergeCell ref="A100:I100"/>
    <mergeCell ref="A93:I93"/>
    <mergeCell ref="A94:I94"/>
    <mergeCell ref="A95:I95"/>
    <mergeCell ref="A96:I96"/>
    <mergeCell ref="A86:I86"/>
    <mergeCell ref="A87:Q87"/>
    <mergeCell ref="A91:I91"/>
    <mergeCell ref="A92:I92"/>
    <mergeCell ref="A82:I82"/>
    <mergeCell ref="A83:I83"/>
    <mergeCell ref="A84:I84"/>
    <mergeCell ref="A85:I85"/>
    <mergeCell ref="A78:I78"/>
    <mergeCell ref="A79:I79"/>
    <mergeCell ref="A80:I80"/>
    <mergeCell ref="A81:I81"/>
    <mergeCell ref="A74:I74"/>
    <mergeCell ref="A75:I75"/>
    <mergeCell ref="A76:I76"/>
    <mergeCell ref="A77:I77"/>
    <mergeCell ref="A68:I68"/>
    <mergeCell ref="A69:I69"/>
    <mergeCell ref="A70:Q70"/>
    <mergeCell ref="A73:I73"/>
    <mergeCell ref="A64:I64"/>
    <mergeCell ref="A65:I65"/>
    <mergeCell ref="A66:I66"/>
    <mergeCell ref="A67:I67"/>
    <mergeCell ref="A60:I60"/>
    <mergeCell ref="A61:I61"/>
    <mergeCell ref="A62:I62"/>
    <mergeCell ref="A63:I63"/>
    <mergeCell ref="A56:I56"/>
    <mergeCell ref="A57:I57"/>
    <mergeCell ref="A58:I58"/>
    <mergeCell ref="A59:I59"/>
    <mergeCell ref="A52:I52"/>
    <mergeCell ref="A53:I53"/>
    <mergeCell ref="A54:I54"/>
    <mergeCell ref="A55:I55"/>
    <mergeCell ref="A43:I43"/>
    <mergeCell ref="A44:I44"/>
    <mergeCell ref="A45:I45"/>
    <mergeCell ref="A46:Q46"/>
    <mergeCell ref="A39:I39"/>
    <mergeCell ref="A40:I40"/>
    <mergeCell ref="A41:I41"/>
    <mergeCell ref="A42:I42"/>
    <mergeCell ref="A35:I35"/>
    <mergeCell ref="A36:I36"/>
    <mergeCell ref="A37:I37"/>
    <mergeCell ref="A38:I38"/>
    <mergeCell ref="A31:I31"/>
    <mergeCell ref="A32:I32"/>
    <mergeCell ref="A33:I33"/>
    <mergeCell ref="A34:I34"/>
    <mergeCell ref="F24:F25"/>
    <mergeCell ref="F23:I23"/>
    <mergeCell ref="G24:I24"/>
    <mergeCell ref="A27:Q27"/>
    <mergeCell ref="A23:A25"/>
    <mergeCell ref="C23:C25"/>
    <mergeCell ref="D23:D25"/>
    <mergeCell ref="E23:E25"/>
    <mergeCell ref="B23:B25"/>
    <mergeCell ref="O23:O25"/>
    <mergeCell ref="N23:N25"/>
    <mergeCell ref="Q23:Q25"/>
    <mergeCell ref="J24:J25"/>
    <mergeCell ref="K24:M24"/>
    <mergeCell ref="J23:M23"/>
    <mergeCell ref="P23:P25"/>
  </mergeCells>
  <printOptions/>
  <pageMargins left="0.2362204724409449" right="0" top="0.5905511811023623" bottom="0.1968503937007874" header="0.1968503937007874" footer="0.1968503937007874"/>
  <pageSetup fitToHeight="1000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User</cp:lastModifiedBy>
  <cp:lastPrinted>2012-04-24T09:35:49Z</cp:lastPrinted>
  <dcterms:created xsi:type="dcterms:W3CDTF">2002-02-11T05:58:42Z</dcterms:created>
  <dcterms:modified xsi:type="dcterms:W3CDTF">2012-04-24T09:35:51Z</dcterms:modified>
  <cp:category/>
  <cp:version/>
  <cp:contentType/>
  <cp:contentStatus/>
</cp:coreProperties>
</file>